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015" windowWidth="19230" windowHeight="606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3" r:id="rId9"/>
    <sheet name="Workings 2" sheetId="34" r:id="rId10"/>
  </sheets>
  <calcPr calcId="145621"/>
</workbook>
</file>

<file path=xl/calcChain.xml><?xml version="1.0" encoding="utf-8"?>
<calcChain xmlns="http://schemas.openxmlformats.org/spreadsheetml/2006/main">
  <c r="C1" i="10" l="1"/>
  <c r="C28" i="29"/>
  <c r="E15" i="33" l="1"/>
  <c r="E13" i="33"/>
  <c r="E15" i="31"/>
  <c r="E14" i="33"/>
  <c r="F14" i="33" s="1"/>
  <c r="G14" i="33" s="1"/>
  <c r="H14" i="33" s="1"/>
  <c r="I14" i="33" s="1"/>
  <c r="J14" i="33" s="1"/>
  <c r="K14" i="33" s="1"/>
  <c r="L14" i="33" s="1"/>
  <c r="M14" i="33" s="1"/>
  <c r="N14" i="33" s="1"/>
  <c r="O14" i="33" s="1"/>
  <c r="P14" i="33" s="1"/>
  <c r="Q14" i="33" s="1"/>
  <c r="R14" i="33" s="1"/>
  <c r="S14" i="33" s="1"/>
  <c r="T14" i="33" s="1"/>
  <c r="U14" i="33" s="1"/>
  <c r="V14" i="33" s="1"/>
  <c r="W14" i="33" s="1"/>
  <c r="X14" i="33" s="1"/>
  <c r="Y14" i="33" s="1"/>
  <c r="Z14" i="33" s="1"/>
  <c r="AA14" i="33" s="1"/>
  <c r="AB14" i="33" s="1"/>
  <c r="AC14" i="33" s="1"/>
  <c r="AD14" i="33" s="1"/>
  <c r="AE14" i="33" s="1"/>
  <c r="AF14" i="33" s="1"/>
  <c r="AG14" i="33" s="1"/>
  <c r="AH14" i="33" s="1"/>
  <c r="AI14" i="33" s="1"/>
  <c r="AJ14" i="33" s="1"/>
  <c r="AK14" i="33" s="1"/>
  <c r="AL14" i="33" s="1"/>
  <c r="AM14" i="33" s="1"/>
  <c r="AN14" i="33" s="1"/>
  <c r="AO14" i="33" s="1"/>
  <c r="AP14" i="33" s="1"/>
  <c r="AQ14" i="33" s="1"/>
  <c r="AR14" i="33" s="1"/>
  <c r="AS14" i="33" s="1"/>
  <c r="AT14" i="33" s="1"/>
  <c r="AU14" i="33" s="1"/>
  <c r="AV14" i="33" s="1"/>
  <c r="AW14" i="33" s="1"/>
  <c r="E9" i="10"/>
  <c r="C1" i="33"/>
  <c r="C30" i="29" s="1"/>
  <c r="C1" i="31"/>
  <c r="C29" i="29" s="1"/>
  <c r="F14" i="31" l="1"/>
  <c r="G14" i="31" s="1"/>
  <c r="H14" i="31" s="1"/>
  <c r="I14" i="31" s="1"/>
  <c r="J14" i="31" s="1"/>
  <c r="K14" i="31" s="1"/>
  <c r="L14" i="31" s="1"/>
  <c r="M14" i="31" s="1"/>
  <c r="N14" i="31" s="1"/>
  <c r="O14" i="31" s="1"/>
  <c r="P14" i="31" s="1"/>
  <c r="Q14" i="31" s="1"/>
  <c r="R14" i="31" s="1"/>
  <c r="S14" i="31" s="1"/>
  <c r="T14" i="31" s="1"/>
  <c r="U14" i="31" s="1"/>
  <c r="V14" i="31" s="1"/>
  <c r="W14" i="31" s="1"/>
  <c r="X14" i="31" s="1"/>
  <c r="Y14" i="31" s="1"/>
  <c r="Z14" i="31" s="1"/>
  <c r="AA14" i="31" s="1"/>
  <c r="AB14" i="31" s="1"/>
  <c r="AC14" i="31" s="1"/>
  <c r="AD14" i="31" s="1"/>
  <c r="AE14" i="31" s="1"/>
  <c r="AF14" i="31" s="1"/>
  <c r="AG14" i="31" s="1"/>
  <c r="AH14" i="31" s="1"/>
  <c r="AI14" i="31" s="1"/>
  <c r="AJ14" i="31" s="1"/>
  <c r="AK14" i="31" s="1"/>
  <c r="AL14" i="31" s="1"/>
  <c r="AM14" i="31" s="1"/>
  <c r="AN14" i="31" s="1"/>
  <c r="AO14" i="31" s="1"/>
  <c r="AP14" i="31" s="1"/>
  <c r="AQ14" i="31" s="1"/>
  <c r="AR14" i="31" s="1"/>
  <c r="AS14" i="31" s="1"/>
  <c r="AT14" i="31" s="1"/>
  <c r="AU14" i="31" s="1"/>
  <c r="AV14" i="31" s="1"/>
  <c r="AW14" i="31" s="1"/>
  <c r="J18" i="33"/>
  <c r="M18" i="33"/>
  <c r="N18" i="33"/>
  <c r="U18" i="33"/>
  <c r="V18" i="33"/>
  <c r="Z18" i="33"/>
  <c r="AC18" i="33"/>
  <c r="AD18" i="33"/>
  <c r="AK18" i="33"/>
  <c r="AL18" i="33"/>
  <c r="AP18" i="33"/>
  <c r="AS18" i="33"/>
  <c r="AT18" i="33"/>
  <c r="F18" i="33"/>
  <c r="I18" i="33"/>
  <c r="Q18" i="33"/>
  <c r="R18" i="33"/>
  <c r="Y18" i="33"/>
  <c r="AG18" i="33"/>
  <c r="AH18" i="33"/>
  <c r="AO18" i="33"/>
  <c r="AW18" i="33"/>
  <c r="BD87" i="33"/>
  <c r="BD66" i="33" s="1"/>
  <c r="BC87" i="33"/>
  <c r="BB87" i="33"/>
  <c r="BB66" i="33" s="1"/>
  <c r="BB76" i="33" s="1"/>
  <c r="BA87" i="33"/>
  <c r="BA66" i="33" s="1"/>
  <c r="AZ87" i="33"/>
  <c r="AZ66" i="33" s="1"/>
  <c r="AZ76" i="33" s="1"/>
  <c r="AY87" i="33"/>
  <c r="AX87" i="33"/>
  <c r="AW87" i="33"/>
  <c r="AW66" i="33" s="1"/>
  <c r="AW76" i="33" s="1"/>
  <c r="AV87" i="33"/>
  <c r="AV66" i="33" s="1"/>
  <c r="AV76" i="33" s="1"/>
  <c r="AU87" i="33"/>
  <c r="AT87" i="33"/>
  <c r="AS87" i="33"/>
  <c r="AR87" i="33"/>
  <c r="AR66" i="33" s="1"/>
  <c r="AR76" i="33" s="1"/>
  <c r="AQ87" i="33"/>
  <c r="AP87" i="33"/>
  <c r="AO87" i="33"/>
  <c r="AN87" i="33"/>
  <c r="AN66" i="33" s="1"/>
  <c r="AM87" i="33"/>
  <c r="AL87" i="33"/>
  <c r="AL66" i="33" s="1"/>
  <c r="AK87" i="33"/>
  <c r="AK66" i="33" s="1"/>
  <c r="AJ87" i="33"/>
  <c r="AJ66" i="33" s="1"/>
  <c r="AJ76" i="33" s="1"/>
  <c r="AI87" i="33"/>
  <c r="AH87" i="33"/>
  <c r="AG87" i="33"/>
  <c r="AG66" i="33" s="1"/>
  <c r="AG76" i="33" s="1"/>
  <c r="AF87" i="33"/>
  <c r="AF66" i="33" s="1"/>
  <c r="AE87" i="33"/>
  <c r="AD87" i="33"/>
  <c r="AC87" i="33"/>
  <c r="AB87" i="33"/>
  <c r="AB66" i="33" s="1"/>
  <c r="AB76" i="33" s="1"/>
  <c r="AA87" i="33"/>
  <c r="Z87" i="33"/>
  <c r="Y87" i="33"/>
  <c r="X87" i="33"/>
  <c r="X66" i="33" s="1"/>
  <c r="W87" i="33"/>
  <c r="V87" i="33"/>
  <c r="V66" i="33" s="1"/>
  <c r="V76" i="33" s="1"/>
  <c r="U87" i="33"/>
  <c r="U66" i="33" s="1"/>
  <c r="U76" i="33" s="1"/>
  <c r="T87" i="33"/>
  <c r="T66" i="33" s="1"/>
  <c r="T76" i="33" s="1"/>
  <c r="S87" i="33"/>
  <c r="R87" i="33"/>
  <c r="Q87" i="33"/>
  <c r="Q66" i="33" s="1"/>
  <c r="P87" i="33"/>
  <c r="P66" i="33" s="1"/>
  <c r="P76" i="33" s="1"/>
  <c r="O87" i="33"/>
  <c r="N87" i="33"/>
  <c r="M87" i="33"/>
  <c r="L87" i="33"/>
  <c r="L66" i="33" s="1"/>
  <c r="L76" i="33" s="1"/>
  <c r="K87" i="33"/>
  <c r="J87" i="33"/>
  <c r="I87" i="33"/>
  <c r="H87" i="33"/>
  <c r="H66" i="33" s="1"/>
  <c r="G87" i="33"/>
  <c r="F87" i="33"/>
  <c r="F66" i="33" s="1"/>
  <c r="F76" i="33" s="1"/>
  <c r="E87" i="33"/>
  <c r="E66" i="33" s="1"/>
  <c r="E7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AP76" i="33"/>
  <c r="AO76" i="33"/>
  <c r="AD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C66" i="33"/>
  <c r="AY66" i="33"/>
  <c r="AX66" i="33"/>
  <c r="AU66" i="33"/>
  <c r="AT66" i="33"/>
  <c r="AS66" i="33"/>
  <c r="AQ66" i="33"/>
  <c r="AP66" i="33"/>
  <c r="AO66" i="33"/>
  <c r="AM66" i="33"/>
  <c r="AI66" i="33"/>
  <c r="AH66" i="33"/>
  <c r="AE66" i="33"/>
  <c r="AD66" i="33"/>
  <c r="AC66" i="33"/>
  <c r="AA66" i="33"/>
  <c r="Z66" i="33"/>
  <c r="Z76" i="33" s="1"/>
  <c r="Y66" i="33"/>
  <c r="W66" i="33"/>
  <c r="S66" i="33"/>
  <c r="R66" i="33"/>
  <c r="O66" i="33"/>
  <c r="N66" i="33"/>
  <c r="N76" i="33" s="1"/>
  <c r="M66" i="33"/>
  <c r="K66" i="33"/>
  <c r="J66" i="33"/>
  <c r="I66" i="33"/>
  <c r="G66" i="33"/>
  <c r="BD65" i="33"/>
  <c r="BC65" i="33"/>
  <c r="BC76" i="33" s="1"/>
  <c r="BB65" i="33"/>
  <c r="BA65" i="33"/>
  <c r="AZ65" i="33"/>
  <c r="AY65" i="33"/>
  <c r="AY76" i="33" s="1"/>
  <c r="AX65" i="33"/>
  <c r="AW65" i="33"/>
  <c r="AV65" i="33"/>
  <c r="AU65" i="33"/>
  <c r="AU76" i="33" s="1"/>
  <c r="AT65" i="33"/>
  <c r="AS65" i="33"/>
  <c r="AR65" i="33"/>
  <c r="AQ65" i="33"/>
  <c r="AQ76" i="33" s="1"/>
  <c r="AP65" i="33"/>
  <c r="AO65" i="33"/>
  <c r="AN65" i="33"/>
  <c r="AM65" i="33"/>
  <c r="AM76" i="33" s="1"/>
  <c r="AL65" i="33"/>
  <c r="AK65" i="33"/>
  <c r="AJ65" i="33"/>
  <c r="AI65" i="33"/>
  <c r="AI76" i="33" s="1"/>
  <c r="AH65" i="33"/>
  <c r="AG65" i="33"/>
  <c r="AF65" i="33"/>
  <c r="AE65" i="33"/>
  <c r="AE76" i="33" s="1"/>
  <c r="AD65" i="33"/>
  <c r="AC65" i="33"/>
  <c r="AB65" i="33"/>
  <c r="AA65" i="33"/>
  <c r="AA76" i="33" s="1"/>
  <c r="Z65" i="33"/>
  <c r="Y65" i="33"/>
  <c r="X65" i="33"/>
  <c r="W65" i="33"/>
  <c r="W76" i="33" s="1"/>
  <c r="V65" i="33"/>
  <c r="U65" i="33"/>
  <c r="T65" i="33"/>
  <c r="S65" i="33"/>
  <c r="S76" i="33" s="1"/>
  <c r="R65" i="33"/>
  <c r="Q65" i="33"/>
  <c r="P65" i="33"/>
  <c r="O65" i="33"/>
  <c r="O76" i="33" s="1"/>
  <c r="N65" i="33"/>
  <c r="M65" i="33"/>
  <c r="L65" i="33"/>
  <c r="K65" i="33"/>
  <c r="K76" i="33" s="1"/>
  <c r="J65" i="33"/>
  <c r="I65" i="33"/>
  <c r="I76" i="33" s="1"/>
  <c r="H65" i="33"/>
  <c r="G65" i="33"/>
  <c r="G76" i="33" s="1"/>
  <c r="F65" i="33"/>
  <c r="E65" i="33"/>
  <c r="E60" i="33"/>
  <c r="BD25" i="33"/>
  <c r="BD26" i="33" s="1"/>
  <c r="BC25" i="33"/>
  <c r="BC26" i="33" s="1"/>
  <c r="BB25" i="33"/>
  <c r="BB26" i="33" s="1"/>
  <c r="BA25" i="33"/>
  <c r="BA26" i="33" s="1"/>
  <c r="AZ25" i="33"/>
  <c r="AZ26" i="33" s="1"/>
  <c r="AY25" i="33"/>
  <c r="AY26" i="33" s="1"/>
  <c r="AX25" i="33"/>
  <c r="AX26" i="33" s="1"/>
  <c r="AV25" i="33"/>
  <c r="AR25" i="33"/>
  <c r="AN25" i="33"/>
  <c r="AJ25" i="33"/>
  <c r="AF25" i="33"/>
  <c r="AB25" i="33"/>
  <c r="X25" i="33"/>
  <c r="T25" i="33"/>
  <c r="P25" i="33"/>
  <c r="L25" i="33"/>
  <c r="H25" i="33"/>
  <c r="AW19" i="33"/>
  <c r="AV19" i="33"/>
  <c r="AU19" i="33"/>
  <c r="AU25" i="33" s="1"/>
  <c r="AT19" i="33"/>
  <c r="AS19" i="33"/>
  <c r="AR19" i="33"/>
  <c r="AQ19" i="33"/>
  <c r="AQ25" i="33" s="1"/>
  <c r="AP19" i="33"/>
  <c r="AO19" i="33"/>
  <c r="AN19" i="33"/>
  <c r="AM19" i="33"/>
  <c r="AM25" i="33" s="1"/>
  <c r="AL19" i="33"/>
  <c r="AK19" i="33"/>
  <c r="AJ19" i="33"/>
  <c r="AI19" i="33"/>
  <c r="AI25" i="33" s="1"/>
  <c r="AH19" i="33"/>
  <c r="AG19" i="33"/>
  <c r="AF19" i="33"/>
  <c r="AE19" i="33"/>
  <c r="AE25" i="33" s="1"/>
  <c r="AD19" i="33"/>
  <c r="AC19" i="33"/>
  <c r="AB19" i="33"/>
  <c r="AA19" i="33"/>
  <c r="AA25" i="33" s="1"/>
  <c r="Z19" i="33"/>
  <c r="Y19" i="33"/>
  <c r="X19" i="33"/>
  <c r="W19" i="33"/>
  <c r="W25" i="33" s="1"/>
  <c r="V19" i="33"/>
  <c r="U19" i="33"/>
  <c r="T19" i="33"/>
  <c r="S19" i="33"/>
  <c r="S25" i="33" s="1"/>
  <c r="R19" i="33"/>
  <c r="Q19" i="33"/>
  <c r="P19" i="33"/>
  <c r="O19" i="33"/>
  <c r="O25" i="33" s="1"/>
  <c r="N19" i="33"/>
  <c r="M19" i="33"/>
  <c r="L19" i="33"/>
  <c r="K19" i="33"/>
  <c r="K25" i="33" s="1"/>
  <c r="J19" i="33"/>
  <c r="I19" i="33"/>
  <c r="H19" i="33"/>
  <c r="G19" i="33"/>
  <c r="G25" i="33" s="1"/>
  <c r="F19" i="33"/>
  <c r="E19" i="33"/>
  <c r="AV18" i="33"/>
  <c r="AU18" i="33"/>
  <c r="AR18" i="33"/>
  <c r="AR26" i="33" s="1"/>
  <c r="AQ18" i="33"/>
  <c r="AN18" i="33"/>
  <c r="AM18" i="33"/>
  <c r="AJ18" i="33"/>
  <c r="AI18" i="33"/>
  <c r="AF18" i="33"/>
  <c r="AE18" i="33"/>
  <c r="AB18" i="33"/>
  <c r="AB26" i="33" s="1"/>
  <c r="AA18" i="33"/>
  <c r="X18" i="33"/>
  <c r="W18" i="33"/>
  <c r="T18" i="33"/>
  <c r="S18" i="33"/>
  <c r="P18" i="33"/>
  <c r="O18" i="33"/>
  <c r="L18" i="33"/>
  <c r="L26" i="33" s="1"/>
  <c r="K18" i="33"/>
  <c r="H18" i="33"/>
  <c r="G18" i="33"/>
  <c r="E18" i="33"/>
  <c r="C9" i="33" s="1"/>
  <c r="M19" i="31"/>
  <c r="N19" i="31"/>
  <c r="O19" i="31"/>
  <c r="P19" i="31"/>
  <c r="Q19" i="31"/>
  <c r="R19" i="31"/>
  <c r="S19" i="31"/>
  <c r="T19" i="31"/>
  <c r="U19" i="31"/>
  <c r="V19" i="31"/>
  <c r="W19" i="31"/>
  <c r="X19" i="31"/>
  <c r="Y19" i="31"/>
  <c r="Z19" i="31"/>
  <c r="AA19" i="31"/>
  <c r="AB19" i="31"/>
  <c r="AC19" i="31"/>
  <c r="AD19" i="31"/>
  <c r="AE19" i="31"/>
  <c r="AF19" i="31"/>
  <c r="AG19" i="31"/>
  <c r="AH19" i="31"/>
  <c r="AI19" i="31"/>
  <c r="AJ19" i="31"/>
  <c r="AK19" i="31"/>
  <c r="AL19" i="31"/>
  <c r="AM19" i="31"/>
  <c r="AN19" i="31"/>
  <c r="AO19" i="31"/>
  <c r="AP19" i="31"/>
  <c r="AQ19" i="31"/>
  <c r="AR19" i="31"/>
  <c r="AS19" i="31"/>
  <c r="AT19" i="31"/>
  <c r="AU19" i="31"/>
  <c r="AV19" i="31"/>
  <c r="AW19" i="31"/>
  <c r="F19" i="31"/>
  <c r="G19" i="31"/>
  <c r="H19" i="31"/>
  <c r="I19" i="31"/>
  <c r="J19" i="31"/>
  <c r="K19" i="31"/>
  <c r="L19" i="31"/>
  <c r="E19" i="31"/>
  <c r="T26" i="33" l="1"/>
  <c r="T28" i="33" s="1"/>
  <c r="AJ26" i="33"/>
  <c r="AJ28" i="33" s="1"/>
  <c r="H26" i="33"/>
  <c r="H28" i="33" s="1"/>
  <c r="H29" i="33" s="1"/>
  <c r="X26" i="33"/>
  <c r="X28" i="33" s="1"/>
  <c r="X29" i="33" s="1"/>
  <c r="AN26" i="33"/>
  <c r="AN28" i="33" s="1"/>
  <c r="AN29" i="33" s="1"/>
  <c r="P26" i="33"/>
  <c r="P28" i="33" s="1"/>
  <c r="P29" i="33" s="1"/>
  <c r="AF26" i="33"/>
  <c r="AF28" i="33" s="1"/>
  <c r="AF29" i="33" s="1"/>
  <c r="AV26" i="33"/>
  <c r="AV28" i="33" s="1"/>
  <c r="AV29" i="33" s="1"/>
  <c r="G26" i="33"/>
  <c r="G28" i="33" s="1"/>
  <c r="O26" i="33"/>
  <c r="O28" i="33" s="1"/>
  <c r="W26" i="33"/>
  <c r="W28" i="33" s="1"/>
  <c r="AE26" i="33"/>
  <c r="AE28" i="33" s="1"/>
  <c r="AM26" i="33"/>
  <c r="AM28" i="33" s="1"/>
  <c r="AU26" i="33"/>
  <c r="AU28" i="33" s="1"/>
  <c r="K26" i="33"/>
  <c r="K28" i="33" s="1"/>
  <c r="S26" i="33"/>
  <c r="S28" i="33" s="1"/>
  <c r="AA26" i="33"/>
  <c r="AA28" i="33" s="1"/>
  <c r="AI26" i="33"/>
  <c r="AI28" i="33" s="1"/>
  <c r="AQ26" i="33"/>
  <c r="AQ28" i="33" s="1"/>
  <c r="L28" i="33"/>
  <c r="AB28" i="33"/>
  <c r="AR28" i="33"/>
  <c r="AR29" i="33" s="1"/>
  <c r="AP26" i="33"/>
  <c r="AK76" i="33"/>
  <c r="F25" i="33"/>
  <c r="F26" i="33" s="1"/>
  <c r="J25" i="33"/>
  <c r="J26" i="33" s="1"/>
  <c r="N25" i="33"/>
  <c r="N26" i="33" s="1"/>
  <c r="R25" i="33"/>
  <c r="R26" i="33" s="1"/>
  <c r="V25" i="33"/>
  <c r="V26" i="33" s="1"/>
  <c r="Z25" i="33"/>
  <c r="Z26" i="33" s="1"/>
  <c r="AD25" i="33"/>
  <c r="AD26" i="33" s="1"/>
  <c r="AH25" i="33"/>
  <c r="AH26" i="33" s="1"/>
  <c r="AL25" i="33"/>
  <c r="AL26" i="33" s="1"/>
  <c r="AP25" i="33"/>
  <c r="AT25" i="33"/>
  <c r="AT26" i="33" s="1"/>
  <c r="E25" i="33"/>
  <c r="E26" i="33" s="1"/>
  <c r="I25" i="33"/>
  <c r="I26" i="33" s="1"/>
  <c r="M25" i="33"/>
  <c r="M26" i="33" s="1"/>
  <c r="Q25" i="33"/>
  <c r="Q26" i="33" s="1"/>
  <c r="U25" i="33"/>
  <c r="U26" i="33" s="1"/>
  <c r="Y25" i="33"/>
  <c r="Y26" i="33" s="1"/>
  <c r="AC25" i="33"/>
  <c r="AC26" i="33" s="1"/>
  <c r="AG25" i="33"/>
  <c r="AG26" i="33" s="1"/>
  <c r="AK25" i="33"/>
  <c r="AK26" i="33" s="1"/>
  <c r="AO25" i="33"/>
  <c r="AO26" i="33" s="1"/>
  <c r="AS25" i="33"/>
  <c r="AS26" i="33" s="1"/>
  <c r="AW25" i="33"/>
  <c r="AW26" i="33" s="1"/>
  <c r="AF76" i="33"/>
  <c r="M76" i="33"/>
  <c r="Q76" i="33"/>
  <c r="Y76" i="33"/>
  <c r="AC76" i="33"/>
  <c r="AS76" i="33"/>
  <c r="BA76" i="33"/>
  <c r="J76" i="33"/>
  <c r="R76" i="33"/>
  <c r="AH76" i="33"/>
  <c r="AL76" i="33"/>
  <c r="AT76" i="33"/>
  <c r="AX76" i="33"/>
  <c r="H76" i="33"/>
  <c r="X76" i="33"/>
  <c r="AN76" i="33"/>
  <c r="BD76" i="33"/>
  <c r="AO28" i="33" l="1"/>
  <c r="AO29" i="33" s="1"/>
  <c r="Y28" i="33"/>
  <c r="I28" i="33"/>
  <c r="I29" i="33" s="1"/>
  <c r="AL28" i="33"/>
  <c r="AL29" i="33" s="1"/>
  <c r="V28" i="33"/>
  <c r="F28" i="33"/>
  <c r="F29" i="33" s="1"/>
  <c r="AK28" i="33"/>
  <c r="AK29" i="33" s="1"/>
  <c r="U28" i="33"/>
  <c r="E28" i="33"/>
  <c r="E29" i="33" s="1"/>
  <c r="AH28" i="33"/>
  <c r="AH29" i="33" s="1"/>
  <c r="R28" i="33"/>
  <c r="AW28" i="33"/>
  <c r="AW29" i="33" s="1"/>
  <c r="AG28" i="33"/>
  <c r="AG29" i="33" s="1"/>
  <c r="Q28" i="33"/>
  <c r="AT28" i="33"/>
  <c r="AT29" i="33" s="1"/>
  <c r="AD28" i="33"/>
  <c r="AD29" i="33" s="1"/>
  <c r="N28" i="33"/>
  <c r="AP28" i="33"/>
  <c r="Z28" i="33"/>
  <c r="J28" i="33"/>
  <c r="J29" i="33" s="1"/>
  <c r="AS28" i="33"/>
  <c r="AS29" i="33" s="1"/>
  <c r="AC28" i="33"/>
  <c r="M28" i="33"/>
  <c r="M29" i="33" s="1"/>
  <c r="BD52" i="33"/>
  <c r="AZ52" i="33"/>
  <c r="AV52" i="33"/>
  <c r="AR52" i="33"/>
  <c r="AN52" i="33"/>
  <c r="AJ52" i="33"/>
  <c r="AF52" i="33"/>
  <c r="AB52" i="33"/>
  <c r="BA52" i="33"/>
  <c r="AU52" i="33"/>
  <c r="AP52" i="33"/>
  <c r="AK52" i="33"/>
  <c r="AE52" i="33"/>
  <c r="BC52" i="33"/>
  <c r="AW52" i="33"/>
  <c r="AO52" i="33"/>
  <c r="AH52" i="33"/>
  <c r="BB52" i="33"/>
  <c r="AT52" i="33"/>
  <c r="AM52" i="33"/>
  <c r="AG52" i="33"/>
  <c r="AY52" i="33"/>
  <c r="AS52" i="33"/>
  <c r="AL52" i="33"/>
  <c r="AD52" i="33"/>
  <c r="AX52" i="33"/>
  <c r="AQ52" i="33"/>
  <c r="AI52" i="33"/>
  <c r="AC52" i="33"/>
  <c r="BB44" i="33"/>
  <c r="AX44" i="33"/>
  <c r="AT44" i="33"/>
  <c r="AP44" i="33"/>
  <c r="AL44" i="33"/>
  <c r="AH44" i="33"/>
  <c r="AD44" i="33"/>
  <c r="Z44" i="33"/>
  <c r="V44" i="33"/>
  <c r="BC44" i="33"/>
  <c r="AW44" i="33"/>
  <c r="AR44" i="33"/>
  <c r="AM44" i="33"/>
  <c r="AG44" i="33"/>
  <c r="AB44" i="33"/>
  <c r="W44" i="33"/>
  <c r="BA44" i="33"/>
  <c r="AV44" i="33"/>
  <c r="AQ44" i="33"/>
  <c r="AK44" i="33"/>
  <c r="AF44" i="33"/>
  <c r="AA44" i="33"/>
  <c r="U44" i="33"/>
  <c r="AU44" i="33"/>
  <c r="AJ44" i="33"/>
  <c r="Y44" i="33"/>
  <c r="BD44" i="33"/>
  <c r="AS44" i="33"/>
  <c r="AI44" i="33"/>
  <c r="X44" i="33"/>
  <c r="AZ44" i="33"/>
  <c r="AO44" i="33"/>
  <c r="AE44" i="33"/>
  <c r="T44" i="33"/>
  <c r="AY44" i="33"/>
  <c r="AN44" i="33"/>
  <c r="AC44" i="33"/>
  <c r="BB36" i="33"/>
  <c r="AX36" i="33"/>
  <c r="AT36" i="33"/>
  <c r="AP36" i="33"/>
  <c r="AL36" i="33"/>
  <c r="AH36" i="33"/>
  <c r="AD36" i="33"/>
  <c r="Z36" i="33"/>
  <c r="V36" i="33"/>
  <c r="R36" i="33"/>
  <c r="N36" i="33"/>
  <c r="BA36" i="33"/>
  <c r="AV36" i="33"/>
  <c r="AQ36" i="33"/>
  <c r="AK36" i="33"/>
  <c r="AF36" i="33"/>
  <c r="AA36" i="33"/>
  <c r="U36" i="33"/>
  <c r="P36" i="33"/>
  <c r="AZ36" i="33"/>
  <c r="AU36" i="33"/>
  <c r="AO36" i="33"/>
  <c r="AJ36" i="33"/>
  <c r="AE36" i="33"/>
  <c r="Y36" i="33"/>
  <c r="T36" i="33"/>
  <c r="O36" i="33"/>
  <c r="AY36" i="33"/>
  <c r="AN36" i="33"/>
  <c r="AC36" i="33"/>
  <c r="S36" i="33"/>
  <c r="AW36" i="33"/>
  <c r="AM36" i="33"/>
  <c r="AB36" i="33"/>
  <c r="Q36" i="33"/>
  <c r="BD36" i="33"/>
  <c r="AS36" i="33"/>
  <c r="AI36" i="33"/>
  <c r="X36" i="33"/>
  <c r="M36" i="33"/>
  <c r="BC36" i="33"/>
  <c r="AR36" i="33"/>
  <c r="AG36" i="33"/>
  <c r="W36" i="33"/>
  <c r="L36" i="33"/>
  <c r="BB56" i="33"/>
  <c r="AX56" i="33"/>
  <c r="AT56" i="33"/>
  <c r="AP56" i="33"/>
  <c r="AL56" i="33"/>
  <c r="AH56" i="33"/>
  <c r="BA56" i="33"/>
  <c r="AV56" i="33"/>
  <c r="AQ56" i="33"/>
  <c r="AK56" i="33"/>
  <c r="AF56" i="33"/>
  <c r="BD56" i="33"/>
  <c r="AW56" i="33"/>
  <c r="AO56" i="33"/>
  <c r="AI56" i="33"/>
  <c r="BC56" i="33"/>
  <c r="AU56" i="33"/>
  <c r="AN56" i="33"/>
  <c r="AG56" i="33"/>
  <c r="AZ56" i="33"/>
  <c r="AS56" i="33"/>
  <c r="AM56" i="33"/>
  <c r="AY56" i="33"/>
  <c r="AR56" i="33"/>
  <c r="AJ56" i="33"/>
  <c r="BB48" i="33"/>
  <c r="AZ48" i="33"/>
  <c r="AV48" i="33"/>
  <c r="AR48" i="33"/>
  <c r="AN48" i="33"/>
  <c r="AJ48" i="33"/>
  <c r="AF48" i="33"/>
  <c r="AB48" i="33"/>
  <c r="X48" i="33"/>
  <c r="BD48" i="33"/>
  <c r="AX48" i="33"/>
  <c r="AS48" i="33"/>
  <c r="AM48" i="33"/>
  <c r="AH48" i="33"/>
  <c r="AC48" i="33"/>
  <c r="BC48" i="33"/>
  <c r="AW48" i="33"/>
  <c r="AQ48" i="33"/>
  <c r="AL48" i="33"/>
  <c r="AG48" i="33"/>
  <c r="AA48" i="33"/>
  <c r="AU48" i="33"/>
  <c r="AK48" i="33"/>
  <c r="Z48" i="33"/>
  <c r="AT48" i="33"/>
  <c r="AI48" i="33"/>
  <c r="Y48" i="33"/>
  <c r="BA48" i="33"/>
  <c r="AP48" i="33"/>
  <c r="AE48" i="33"/>
  <c r="AY48" i="33"/>
  <c r="AO48" i="33"/>
  <c r="AD48" i="33"/>
  <c r="BD40" i="33"/>
  <c r="AZ40" i="33"/>
  <c r="AV40" i="33"/>
  <c r="AR40" i="33"/>
  <c r="AN40" i="33"/>
  <c r="AJ40" i="33"/>
  <c r="AF40" i="33"/>
  <c r="AB40" i="33"/>
  <c r="X40" i="33"/>
  <c r="T40" i="33"/>
  <c r="P40" i="33"/>
  <c r="BB40" i="33"/>
  <c r="AW40" i="33"/>
  <c r="AQ40" i="33"/>
  <c r="AL40" i="33"/>
  <c r="AG40" i="33"/>
  <c r="AA40" i="33"/>
  <c r="V40" i="33"/>
  <c r="Q40" i="33"/>
  <c r="BA40" i="33"/>
  <c r="AU40" i="33"/>
  <c r="AP40" i="33"/>
  <c r="AK40" i="33"/>
  <c r="AE40" i="33"/>
  <c r="Z40" i="33"/>
  <c r="U40" i="33"/>
  <c r="AY40" i="33"/>
  <c r="AO40" i="33"/>
  <c r="AD40" i="33"/>
  <c r="S40" i="33"/>
  <c r="AX40" i="33"/>
  <c r="AM40" i="33"/>
  <c r="AC40" i="33"/>
  <c r="R40" i="33"/>
  <c r="AT40" i="33"/>
  <c r="AI40" i="33"/>
  <c r="Y40" i="33"/>
  <c r="BC40" i="33"/>
  <c r="AS40" i="33"/>
  <c r="AH40" i="33"/>
  <c r="W40" i="33"/>
  <c r="AX32" i="33"/>
  <c r="AT32" i="33"/>
  <c r="AP32" i="33"/>
  <c r="AL32" i="33"/>
  <c r="AH32" i="33"/>
  <c r="AD32" i="33"/>
  <c r="Z32" i="33"/>
  <c r="V32" i="33"/>
  <c r="R32" i="33"/>
  <c r="N32" i="33"/>
  <c r="J32" i="33"/>
  <c r="AV32" i="33"/>
  <c r="AQ32" i="33"/>
  <c r="AK32" i="33"/>
  <c r="AF32" i="33"/>
  <c r="AA32" i="33"/>
  <c r="U32" i="33"/>
  <c r="P32" i="33"/>
  <c r="K32" i="33"/>
  <c r="AZ32" i="33"/>
  <c r="AU32" i="33"/>
  <c r="AO32" i="33"/>
  <c r="AJ32" i="33"/>
  <c r="AE32" i="33"/>
  <c r="Y32" i="33"/>
  <c r="T32" i="33"/>
  <c r="O32" i="33"/>
  <c r="I32" i="33"/>
  <c r="AS32" i="33"/>
  <c r="AI32" i="33"/>
  <c r="X32" i="33"/>
  <c r="M32" i="33"/>
  <c r="AR32" i="33"/>
  <c r="AG32" i="33"/>
  <c r="W32" i="33"/>
  <c r="L32" i="33"/>
  <c r="AY32" i="33"/>
  <c r="AN32" i="33"/>
  <c r="AC32" i="33"/>
  <c r="S32" i="33"/>
  <c r="H32" i="33"/>
  <c r="AW32" i="33"/>
  <c r="AM32" i="33"/>
  <c r="AB32" i="33"/>
  <c r="Q32" i="33"/>
  <c r="BD53" i="33"/>
  <c r="AZ53" i="33"/>
  <c r="AV53" i="33"/>
  <c r="AR53" i="33"/>
  <c r="AN53" i="33"/>
  <c r="AJ53" i="33"/>
  <c r="AF53" i="33"/>
  <c r="AY53" i="33"/>
  <c r="AT53" i="33"/>
  <c r="AO53" i="33"/>
  <c r="AI53" i="33"/>
  <c r="AD53" i="33"/>
  <c r="BC53" i="33"/>
  <c r="AW53" i="33"/>
  <c r="AP53" i="33"/>
  <c r="AH53" i="33"/>
  <c r="BB53" i="33"/>
  <c r="AU53" i="33"/>
  <c r="AM53" i="33"/>
  <c r="AG53" i="33"/>
  <c r="BA53" i="33"/>
  <c r="AS53" i="33"/>
  <c r="AL53" i="33"/>
  <c r="AE53" i="33"/>
  <c r="AX53" i="33"/>
  <c r="AQ53" i="33"/>
  <c r="AK53" i="33"/>
  <c r="AC53" i="33"/>
  <c r="BB45" i="33"/>
  <c r="AX45" i="33"/>
  <c r="AT45" i="33"/>
  <c r="AP45" i="33"/>
  <c r="AL45" i="33"/>
  <c r="AH45" i="33"/>
  <c r="AD45" i="33"/>
  <c r="Z45" i="33"/>
  <c r="V45" i="33"/>
  <c r="BD45" i="33"/>
  <c r="AY45" i="33"/>
  <c r="AS45" i="33"/>
  <c r="AN45" i="33"/>
  <c r="AI45" i="33"/>
  <c r="AC45" i="33"/>
  <c r="X45" i="33"/>
  <c r="BC45" i="33"/>
  <c r="AW45" i="33"/>
  <c r="AR45" i="33"/>
  <c r="AM45" i="33"/>
  <c r="AG45" i="33"/>
  <c r="AB45" i="33"/>
  <c r="W45" i="33"/>
  <c r="BA45" i="33"/>
  <c r="AQ45" i="33"/>
  <c r="AF45" i="33"/>
  <c r="U45" i="33"/>
  <c r="AZ45" i="33"/>
  <c r="AO45" i="33"/>
  <c r="AE45" i="33"/>
  <c r="AV45" i="33"/>
  <c r="AK45" i="33"/>
  <c r="AA45" i="33"/>
  <c r="AU45" i="33"/>
  <c r="AJ45" i="33"/>
  <c r="Y45" i="33"/>
  <c r="BB37" i="33"/>
  <c r="AX37" i="33"/>
  <c r="AT37" i="33"/>
  <c r="AP37" i="33"/>
  <c r="AL37" i="33"/>
  <c r="AH37" i="33"/>
  <c r="AD37" i="33"/>
  <c r="Z37" i="33"/>
  <c r="V37" i="33"/>
  <c r="R37" i="33"/>
  <c r="N37" i="33"/>
  <c r="AZ37" i="33"/>
  <c r="AU37" i="33"/>
  <c r="AO37" i="33"/>
  <c r="AJ37" i="33"/>
  <c r="AE37" i="33"/>
  <c r="Y37" i="33"/>
  <c r="T37" i="33"/>
  <c r="O37" i="33"/>
  <c r="BD37" i="33"/>
  <c r="AY37" i="33"/>
  <c r="AS37" i="33"/>
  <c r="AN37" i="33"/>
  <c r="AI37" i="33"/>
  <c r="AC37" i="33"/>
  <c r="X37" i="33"/>
  <c r="S37" i="33"/>
  <c r="M37" i="33"/>
  <c r="AW37" i="33"/>
  <c r="AM37" i="33"/>
  <c r="AB37" i="33"/>
  <c r="Q37" i="33"/>
  <c r="AV37" i="33"/>
  <c r="AK37" i="33"/>
  <c r="AA37" i="33"/>
  <c r="P37" i="33"/>
  <c r="BC37" i="33"/>
  <c r="AR37" i="33"/>
  <c r="AG37" i="33"/>
  <c r="W37" i="33"/>
  <c r="BA37" i="33"/>
  <c r="AQ37" i="33"/>
  <c r="AF37" i="33"/>
  <c r="U37" i="33"/>
  <c r="AU29" i="33"/>
  <c r="AM29" i="33"/>
  <c r="AE29" i="33"/>
  <c r="W29" i="33"/>
  <c r="O29" i="33"/>
  <c r="G29" i="33"/>
  <c r="AJ29" i="33"/>
  <c r="AB29" i="33"/>
  <c r="T29" i="33"/>
  <c r="L29" i="33"/>
  <c r="AQ29" i="33"/>
  <c r="AI29" i="33"/>
  <c r="AA29" i="33"/>
  <c r="S29" i="33"/>
  <c r="K29" i="33"/>
  <c r="BB57" i="33"/>
  <c r="AX57" i="33"/>
  <c r="AT57" i="33"/>
  <c r="AP57" i="33"/>
  <c r="AL57" i="33"/>
  <c r="AH57" i="33"/>
  <c r="BD57" i="33"/>
  <c r="AY57" i="33"/>
  <c r="AS57" i="33"/>
  <c r="AN57" i="33"/>
  <c r="AI57" i="33"/>
  <c r="BA57" i="33"/>
  <c r="AU57" i="33"/>
  <c r="AM57" i="33"/>
  <c r="AZ57" i="33"/>
  <c r="AR57" i="33"/>
  <c r="AK57" i="33"/>
  <c r="AW57" i="33"/>
  <c r="AQ57" i="33"/>
  <c r="AJ57" i="33"/>
  <c r="AG57" i="33"/>
  <c r="BC57" i="33"/>
  <c r="AV57" i="33"/>
  <c r="AO57" i="33"/>
  <c r="BB49" i="33"/>
  <c r="AX49" i="33"/>
  <c r="AT49" i="33"/>
  <c r="AP49" i="33"/>
  <c r="AL49" i="33"/>
  <c r="AH49" i="33"/>
  <c r="AD49" i="33"/>
  <c r="Z49" i="33"/>
  <c r="AZ49" i="33"/>
  <c r="AU49" i="33"/>
  <c r="AO49" i="33"/>
  <c r="AJ49" i="33"/>
  <c r="AE49" i="33"/>
  <c r="Y49" i="33"/>
  <c r="BA49" i="33"/>
  <c r="AS49" i="33"/>
  <c r="AM49" i="33"/>
  <c r="AF49" i="33"/>
  <c r="AY49" i="33"/>
  <c r="AR49" i="33"/>
  <c r="AK49" i="33"/>
  <c r="AC49" i="33"/>
  <c r="BD49" i="33"/>
  <c r="AQ49" i="33"/>
  <c r="AB49" i="33"/>
  <c r="BC49" i="33"/>
  <c r="AN49" i="33"/>
  <c r="AA49" i="33"/>
  <c r="AW49" i="33"/>
  <c r="AI49" i="33"/>
  <c r="AV49" i="33"/>
  <c r="AG49" i="33"/>
  <c r="BD41" i="33"/>
  <c r="AZ41" i="33"/>
  <c r="AV41" i="33"/>
  <c r="AR41" i="33"/>
  <c r="AN41" i="33"/>
  <c r="AJ41" i="33"/>
  <c r="AF41" i="33"/>
  <c r="AB41" i="33"/>
  <c r="X41" i="33"/>
  <c r="T41" i="33"/>
  <c r="AY41" i="33"/>
  <c r="AT41" i="33"/>
  <c r="AO41" i="33"/>
  <c r="AI41" i="33"/>
  <c r="AD41" i="33"/>
  <c r="Y41" i="33"/>
  <c r="S41" i="33"/>
  <c r="BC41" i="33"/>
  <c r="AX41" i="33"/>
  <c r="AS41" i="33"/>
  <c r="AM41" i="33"/>
  <c r="AH41" i="33"/>
  <c r="AC41" i="33"/>
  <c r="W41" i="33"/>
  <c r="R41" i="33"/>
  <c r="BB41" i="33"/>
  <c r="AQ41" i="33"/>
  <c r="AG41" i="33"/>
  <c r="V41" i="33"/>
  <c r="BA41" i="33"/>
  <c r="AP41" i="33"/>
  <c r="AE41" i="33"/>
  <c r="U41" i="33"/>
  <c r="AW41" i="33"/>
  <c r="AL41" i="33"/>
  <c r="AA41" i="33"/>
  <c r="Q41" i="33"/>
  <c r="AU41" i="33"/>
  <c r="AK41" i="33"/>
  <c r="Z41" i="33"/>
  <c r="AX33" i="33"/>
  <c r="AT33" i="33"/>
  <c r="AP33" i="33"/>
  <c r="AL33" i="33"/>
  <c r="AH33" i="33"/>
  <c r="AD33" i="33"/>
  <c r="Z33" i="33"/>
  <c r="V33" i="33"/>
  <c r="R33" i="33"/>
  <c r="N33" i="33"/>
  <c r="J33" i="33"/>
  <c r="AZ33" i="33"/>
  <c r="AU33" i="33"/>
  <c r="AO33" i="33"/>
  <c r="AJ33" i="33"/>
  <c r="AE33" i="33"/>
  <c r="Y33" i="33"/>
  <c r="T33" i="33"/>
  <c r="O33" i="33"/>
  <c r="I33" i="33"/>
  <c r="AY33" i="33"/>
  <c r="AS33" i="33"/>
  <c r="AN33" i="33"/>
  <c r="AI33" i="33"/>
  <c r="AC33" i="33"/>
  <c r="X33" i="33"/>
  <c r="S33" i="33"/>
  <c r="M33" i="33"/>
  <c r="AR33" i="33"/>
  <c r="AG33" i="33"/>
  <c r="W33" i="33"/>
  <c r="L33" i="33"/>
  <c r="BA33" i="33"/>
  <c r="AQ33" i="33"/>
  <c r="AF33" i="33"/>
  <c r="U33" i="33"/>
  <c r="K33" i="33"/>
  <c r="AW33" i="33"/>
  <c r="AM33" i="33"/>
  <c r="AB33" i="33"/>
  <c r="Q33" i="33"/>
  <c r="AV33" i="33"/>
  <c r="AK33" i="33"/>
  <c r="AA33" i="33"/>
  <c r="P33" i="33"/>
  <c r="BA51" i="33" l="1"/>
  <c r="AW51" i="33"/>
  <c r="AS51" i="33"/>
  <c r="AO51" i="33"/>
  <c r="AK51" i="33"/>
  <c r="AG51" i="33"/>
  <c r="AC51" i="33"/>
  <c r="BC51" i="33"/>
  <c r="AX51" i="33"/>
  <c r="AR51" i="33"/>
  <c r="AM51" i="33"/>
  <c r="AH51" i="33"/>
  <c r="AB51" i="33"/>
  <c r="BD51" i="33"/>
  <c r="AV51" i="33"/>
  <c r="AP51" i="33"/>
  <c r="AI51" i="33"/>
  <c r="AA51" i="33"/>
  <c r="BB51" i="33"/>
  <c r="AU51" i="33"/>
  <c r="AN51" i="33"/>
  <c r="AF51" i="33"/>
  <c r="AZ51" i="33"/>
  <c r="AL51" i="33"/>
  <c r="AY51" i="33"/>
  <c r="AJ51" i="33"/>
  <c r="AT51" i="33"/>
  <c r="AE51" i="33"/>
  <c r="AQ51" i="33"/>
  <c r="AD51" i="33"/>
  <c r="BA39" i="33"/>
  <c r="AW39" i="33"/>
  <c r="AS39" i="33"/>
  <c r="AO39" i="33"/>
  <c r="AK39" i="33"/>
  <c r="AG39" i="33"/>
  <c r="AC39" i="33"/>
  <c r="Y39" i="33"/>
  <c r="U39" i="33"/>
  <c r="Q39" i="33"/>
  <c r="AZ39" i="33"/>
  <c r="AU39" i="33"/>
  <c r="AP39" i="33"/>
  <c r="AJ39" i="33"/>
  <c r="AE39" i="33"/>
  <c r="Z39" i="33"/>
  <c r="T39" i="33"/>
  <c r="O39" i="33"/>
  <c r="BD39" i="33"/>
  <c r="AY39" i="33"/>
  <c r="AT39" i="33"/>
  <c r="AN39" i="33"/>
  <c r="AI39" i="33"/>
  <c r="AD39" i="33"/>
  <c r="X39" i="33"/>
  <c r="S39" i="33"/>
  <c r="AX39" i="33"/>
  <c r="AM39" i="33"/>
  <c r="AB39" i="33"/>
  <c r="R39" i="33"/>
  <c r="AV39" i="33"/>
  <c r="AL39" i="33"/>
  <c r="AA39" i="33"/>
  <c r="P39" i="33"/>
  <c r="BC39" i="33"/>
  <c r="AR39" i="33"/>
  <c r="AH39" i="33"/>
  <c r="W39" i="33"/>
  <c r="BB39" i="33"/>
  <c r="AQ39" i="33"/>
  <c r="AF39" i="33"/>
  <c r="V39" i="33"/>
  <c r="BC43" i="33"/>
  <c r="AY43" i="33"/>
  <c r="AU43" i="33"/>
  <c r="AQ43" i="33"/>
  <c r="AM43" i="33"/>
  <c r="AI43" i="33"/>
  <c r="AE43" i="33"/>
  <c r="AA43" i="33"/>
  <c r="W43" i="33"/>
  <c r="S43" i="33"/>
  <c r="BB43" i="33"/>
  <c r="AW43" i="33"/>
  <c r="AR43" i="33"/>
  <c r="AL43" i="33"/>
  <c r="AG43" i="33"/>
  <c r="AB43" i="33"/>
  <c r="V43" i="33"/>
  <c r="BA43" i="33"/>
  <c r="AV43" i="33"/>
  <c r="AP43" i="33"/>
  <c r="AK43" i="33"/>
  <c r="AF43" i="33"/>
  <c r="Z43" i="33"/>
  <c r="U43" i="33"/>
  <c r="AZ43" i="33"/>
  <c r="AO43" i="33"/>
  <c r="AD43" i="33"/>
  <c r="T43" i="33"/>
  <c r="AX43" i="33"/>
  <c r="AN43" i="33"/>
  <c r="AC43" i="33"/>
  <c r="AT43" i="33"/>
  <c r="AJ43" i="33"/>
  <c r="Y43" i="33"/>
  <c r="BD43" i="33"/>
  <c r="AS43" i="33"/>
  <c r="AH43" i="33"/>
  <c r="X43" i="33"/>
  <c r="BA47" i="33"/>
  <c r="AW47" i="33"/>
  <c r="AS47" i="33"/>
  <c r="AO47" i="33"/>
  <c r="AK47" i="33"/>
  <c r="AG47" i="33"/>
  <c r="AC47" i="33"/>
  <c r="Y47" i="33"/>
  <c r="BD47" i="33"/>
  <c r="AY47" i="33"/>
  <c r="AT47" i="33"/>
  <c r="AN47" i="33"/>
  <c r="AI47" i="33"/>
  <c r="AD47" i="33"/>
  <c r="X47" i="33"/>
  <c r="BC47" i="33"/>
  <c r="AX47" i="33"/>
  <c r="AR47" i="33"/>
  <c r="AM47" i="33"/>
  <c r="AH47" i="33"/>
  <c r="AB47" i="33"/>
  <c r="W47" i="33"/>
  <c r="AV47" i="33"/>
  <c r="AL47" i="33"/>
  <c r="AA47" i="33"/>
  <c r="AU47" i="33"/>
  <c r="AJ47" i="33"/>
  <c r="Z47" i="33"/>
  <c r="BB47" i="33"/>
  <c r="AQ47" i="33"/>
  <c r="AF47" i="33"/>
  <c r="AZ47" i="33"/>
  <c r="AP47" i="33"/>
  <c r="AE47" i="33"/>
  <c r="BA54" i="33"/>
  <c r="AW54" i="33"/>
  <c r="AS54" i="33"/>
  <c r="AO54" i="33"/>
  <c r="AK54" i="33"/>
  <c r="AG54" i="33"/>
  <c r="BD54" i="33"/>
  <c r="AY54" i="33"/>
  <c r="AT54" i="33"/>
  <c r="AN54" i="33"/>
  <c r="AI54" i="33"/>
  <c r="AD54" i="33"/>
  <c r="AX54" i="33"/>
  <c r="AQ54" i="33"/>
  <c r="AJ54" i="33"/>
  <c r="BC54" i="33"/>
  <c r="AV54" i="33"/>
  <c r="AP54" i="33"/>
  <c r="AH54" i="33"/>
  <c r="BB54" i="33"/>
  <c r="AU54" i="33"/>
  <c r="AM54" i="33"/>
  <c r="AF54" i="33"/>
  <c r="AZ54" i="33"/>
  <c r="AR54" i="33"/>
  <c r="AL54" i="33"/>
  <c r="AE54" i="33"/>
  <c r="BA42" i="33"/>
  <c r="AW42" i="33"/>
  <c r="AS42" i="33"/>
  <c r="AO42" i="33"/>
  <c r="AK42" i="33"/>
  <c r="AG42" i="33"/>
  <c r="AC42" i="33"/>
  <c r="Y42" i="33"/>
  <c r="U42" i="33"/>
  <c r="BC42" i="33"/>
  <c r="AX42" i="33"/>
  <c r="AR42" i="33"/>
  <c r="AM42" i="33"/>
  <c r="AH42" i="33"/>
  <c r="AB42" i="33"/>
  <c r="W42" i="33"/>
  <c r="R42" i="33"/>
  <c r="BB42" i="33"/>
  <c r="AV42" i="33"/>
  <c r="AQ42" i="33"/>
  <c r="AL42" i="33"/>
  <c r="AF42" i="33"/>
  <c r="AA42" i="33"/>
  <c r="V42" i="33"/>
  <c r="AU42" i="33"/>
  <c r="AJ42" i="33"/>
  <c r="Z42" i="33"/>
  <c r="BD42" i="33"/>
  <c r="AT42" i="33"/>
  <c r="AI42" i="33"/>
  <c r="X42" i="33"/>
  <c r="AZ42" i="33"/>
  <c r="AP42" i="33"/>
  <c r="AE42" i="33"/>
  <c r="T42" i="33"/>
  <c r="AY42" i="33"/>
  <c r="AN42" i="33"/>
  <c r="AD42" i="33"/>
  <c r="S42" i="33"/>
  <c r="BC46" i="33"/>
  <c r="AY46" i="33"/>
  <c r="AU46" i="33"/>
  <c r="AQ46" i="33"/>
  <c r="AM46" i="33"/>
  <c r="AI46" i="33"/>
  <c r="AE46" i="33"/>
  <c r="AA46" i="33"/>
  <c r="W46" i="33"/>
  <c r="BA46" i="33"/>
  <c r="AV46" i="33"/>
  <c r="AP46" i="33"/>
  <c r="AK46" i="33"/>
  <c r="AF46" i="33"/>
  <c r="Z46" i="33"/>
  <c r="AZ46" i="33"/>
  <c r="AT46" i="33"/>
  <c r="AO46" i="33"/>
  <c r="AJ46" i="33"/>
  <c r="AD46" i="33"/>
  <c r="Y46" i="33"/>
  <c r="AX46" i="33"/>
  <c r="AN46" i="33"/>
  <c r="AC46" i="33"/>
  <c r="AW46" i="33"/>
  <c r="AL46" i="33"/>
  <c r="AB46" i="33"/>
  <c r="BD46" i="33"/>
  <c r="AS46" i="33"/>
  <c r="AH46" i="33"/>
  <c r="X46" i="33"/>
  <c r="BB46" i="33"/>
  <c r="AR46" i="33"/>
  <c r="AG46" i="33"/>
  <c r="V46" i="33"/>
  <c r="BC50" i="33"/>
  <c r="AY50" i="33"/>
  <c r="AU50" i="33"/>
  <c r="AQ50" i="33"/>
  <c r="AM50" i="33"/>
  <c r="AI50" i="33"/>
  <c r="AE50" i="33"/>
  <c r="AA50" i="33"/>
  <c r="BA50" i="33"/>
  <c r="AV50" i="33"/>
  <c r="AP50" i="33"/>
  <c r="AK50" i="33"/>
  <c r="AF50" i="33"/>
  <c r="Z50" i="33"/>
  <c r="AX50" i="33"/>
  <c r="AR50" i="33"/>
  <c r="AJ50" i="33"/>
  <c r="AC50" i="33"/>
  <c r="BD50" i="33"/>
  <c r="AW50" i="33"/>
  <c r="AO50" i="33"/>
  <c r="AH50" i="33"/>
  <c r="AB50" i="33"/>
  <c r="BB50" i="33"/>
  <c r="AN50" i="33"/>
  <c r="AZ50" i="33"/>
  <c r="AL50" i="33"/>
  <c r="AT50" i="33"/>
  <c r="AG50" i="33"/>
  <c r="AS50" i="33"/>
  <c r="AD50" i="33"/>
  <c r="AC29" i="33"/>
  <c r="BB35" i="33"/>
  <c r="AX35" i="33"/>
  <c r="AT35" i="33"/>
  <c r="AP35" i="33"/>
  <c r="AL35" i="33"/>
  <c r="AH35" i="33"/>
  <c r="AD35" i="33"/>
  <c r="Z35" i="33"/>
  <c r="V35" i="33"/>
  <c r="R35" i="33"/>
  <c r="N35" i="33"/>
  <c r="BC35" i="33"/>
  <c r="AW35" i="33"/>
  <c r="AR35" i="33"/>
  <c r="AM35" i="33"/>
  <c r="AG35" i="33"/>
  <c r="AB35" i="33"/>
  <c r="W35" i="33"/>
  <c r="Q35" i="33"/>
  <c r="L35" i="33"/>
  <c r="BA35" i="33"/>
  <c r="AV35" i="33"/>
  <c r="AQ35" i="33"/>
  <c r="AK35" i="33"/>
  <c r="AF35" i="33"/>
  <c r="AA35" i="33"/>
  <c r="U35" i="33"/>
  <c r="P35" i="33"/>
  <c r="K35" i="33"/>
  <c r="AZ35" i="33"/>
  <c r="AO35" i="33"/>
  <c r="AE35" i="33"/>
  <c r="T35" i="33"/>
  <c r="AY35" i="33"/>
  <c r="AN35" i="33"/>
  <c r="AC35" i="33"/>
  <c r="S35" i="33"/>
  <c r="AU35" i="33"/>
  <c r="AJ35" i="33"/>
  <c r="Y35" i="33"/>
  <c r="O35" i="33"/>
  <c r="AS35" i="33"/>
  <c r="AI35" i="33"/>
  <c r="X35" i="33"/>
  <c r="M35" i="33"/>
  <c r="AP29" i="33"/>
  <c r="BC55" i="33"/>
  <c r="AY55" i="33"/>
  <c r="AU55" i="33"/>
  <c r="AQ55" i="33"/>
  <c r="AM55" i="33"/>
  <c r="AI55" i="33"/>
  <c r="AE55" i="33"/>
  <c r="AZ55" i="33"/>
  <c r="AT55" i="33"/>
  <c r="AO55" i="33"/>
  <c r="AJ55" i="33"/>
  <c r="BA55" i="33"/>
  <c r="AS55" i="33"/>
  <c r="AL55" i="33"/>
  <c r="AF55" i="33"/>
  <c r="AX55" i="33"/>
  <c r="AR55" i="33"/>
  <c r="AK55" i="33"/>
  <c r="BD55" i="33"/>
  <c r="AW55" i="33"/>
  <c r="AP55" i="33"/>
  <c r="AH55" i="33"/>
  <c r="BB55" i="33"/>
  <c r="AV55" i="33"/>
  <c r="AN55" i="33"/>
  <c r="AG55" i="33"/>
  <c r="Q29" i="33"/>
  <c r="BA59" i="33"/>
  <c r="AW59" i="33"/>
  <c r="AS59" i="33"/>
  <c r="AO59" i="33"/>
  <c r="AK59" i="33"/>
  <c r="BB59" i="33"/>
  <c r="AV59" i="33"/>
  <c r="AQ59" i="33"/>
  <c r="AL59" i="33"/>
  <c r="AY59" i="33"/>
  <c r="AR59" i="33"/>
  <c r="AJ59" i="33"/>
  <c r="BD59" i="33"/>
  <c r="AX59" i="33"/>
  <c r="AP59" i="33"/>
  <c r="AI59" i="33"/>
  <c r="BC59" i="33"/>
  <c r="AU59" i="33"/>
  <c r="AN59" i="33"/>
  <c r="AT59" i="33"/>
  <c r="AM59" i="33"/>
  <c r="AZ59" i="33"/>
  <c r="U29" i="33"/>
  <c r="AX31" i="33"/>
  <c r="AT31" i="33"/>
  <c r="AP31" i="33"/>
  <c r="AL31" i="33"/>
  <c r="AH31" i="33"/>
  <c r="AD31" i="33"/>
  <c r="Z31" i="33"/>
  <c r="V31" i="33"/>
  <c r="R31" i="33"/>
  <c r="N31" i="33"/>
  <c r="J31" i="33"/>
  <c r="AW31" i="33"/>
  <c r="AR31" i="33"/>
  <c r="AM31" i="33"/>
  <c r="AG31" i="33"/>
  <c r="AB31" i="33"/>
  <c r="W31" i="33"/>
  <c r="Q31" i="33"/>
  <c r="L31" i="33"/>
  <c r="G31" i="33"/>
  <c r="AV31" i="33"/>
  <c r="AQ31" i="33"/>
  <c r="AK31" i="33"/>
  <c r="AF31" i="33"/>
  <c r="AA31" i="33"/>
  <c r="U31" i="33"/>
  <c r="P31" i="33"/>
  <c r="K31" i="33"/>
  <c r="AU31" i="33"/>
  <c r="AJ31" i="33"/>
  <c r="Y31" i="33"/>
  <c r="O31" i="33"/>
  <c r="AS31" i="33"/>
  <c r="AI31" i="33"/>
  <c r="X31" i="33"/>
  <c r="M31" i="33"/>
  <c r="AO31" i="33"/>
  <c r="AE31" i="33"/>
  <c r="T31" i="33"/>
  <c r="I31" i="33"/>
  <c r="AY31" i="33"/>
  <c r="AN31" i="33"/>
  <c r="AC31" i="33"/>
  <c r="S31" i="33"/>
  <c r="H31" i="33"/>
  <c r="Y29" i="33"/>
  <c r="BC38" i="33"/>
  <c r="AY38" i="33"/>
  <c r="AU38" i="33"/>
  <c r="AQ38" i="33"/>
  <c r="AM38" i="33"/>
  <c r="AI38" i="33"/>
  <c r="AE38" i="33"/>
  <c r="AA38" i="33"/>
  <c r="W38" i="33"/>
  <c r="S38" i="33"/>
  <c r="O38" i="33"/>
  <c r="AZ38" i="33"/>
  <c r="AT38" i="33"/>
  <c r="AO38" i="33"/>
  <c r="AJ38" i="33"/>
  <c r="AD38" i="33"/>
  <c r="Y38" i="33"/>
  <c r="T38" i="33"/>
  <c r="N38" i="33"/>
  <c r="BD38" i="33"/>
  <c r="AX38" i="33"/>
  <c r="AS38" i="33"/>
  <c r="AN38" i="33"/>
  <c r="AH38" i="33"/>
  <c r="AC38" i="33"/>
  <c r="X38" i="33"/>
  <c r="R38" i="33"/>
  <c r="AW38" i="33"/>
  <c r="AL38" i="33"/>
  <c r="AB38" i="33"/>
  <c r="Q38" i="33"/>
  <c r="AV38" i="33"/>
  <c r="AK38" i="33"/>
  <c r="Z38" i="33"/>
  <c r="P38" i="33"/>
  <c r="BB38" i="33"/>
  <c r="AR38" i="33"/>
  <c r="AG38" i="33"/>
  <c r="V38" i="33"/>
  <c r="BA38" i="33"/>
  <c r="AP38" i="33"/>
  <c r="AF38" i="33"/>
  <c r="U38" i="33"/>
  <c r="Z29" i="33"/>
  <c r="N29" i="33"/>
  <c r="BC58" i="33"/>
  <c r="AY58" i="33"/>
  <c r="AU58" i="33"/>
  <c r="AQ58" i="33"/>
  <c r="AM58" i="33"/>
  <c r="AI58" i="33"/>
  <c r="BB58" i="33"/>
  <c r="AW58" i="33"/>
  <c r="AR58" i="33"/>
  <c r="AL58" i="33"/>
  <c r="AZ58" i="33"/>
  <c r="AS58" i="33"/>
  <c r="AK58" i="33"/>
  <c r="AX58" i="33"/>
  <c r="AP58" i="33"/>
  <c r="AJ58" i="33"/>
  <c r="BD58" i="33"/>
  <c r="AV58" i="33"/>
  <c r="AO58" i="33"/>
  <c r="AH58" i="33"/>
  <c r="AN58" i="33"/>
  <c r="BA58" i="33"/>
  <c r="AT58" i="33"/>
  <c r="R29" i="33"/>
  <c r="AX30" i="33"/>
  <c r="AT30" i="33"/>
  <c r="AP30" i="33"/>
  <c r="AL30" i="33"/>
  <c r="AH30" i="33"/>
  <c r="AD30" i="33"/>
  <c r="Z30" i="33"/>
  <c r="V30" i="33"/>
  <c r="R30" i="33"/>
  <c r="N30" i="33"/>
  <c r="J30" i="33"/>
  <c r="F30" i="33"/>
  <c r="F60" i="33" s="1"/>
  <c r="AS30" i="33"/>
  <c r="AN30" i="33"/>
  <c r="AI30" i="33"/>
  <c r="AC30" i="33"/>
  <c r="X30" i="33"/>
  <c r="S30" i="33"/>
  <c r="M30" i="33"/>
  <c r="H30" i="33"/>
  <c r="AW30" i="33"/>
  <c r="AR30" i="33"/>
  <c r="AM30" i="33"/>
  <c r="AG30" i="33"/>
  <c r="AB30" i="33"/>
  <c r="W30" i="33"/>
  <c r="Q30" i="33"/>
  <c r="L30" i="33"/>
  <c r="G30" i="33"/>
  <c r="G60" i="33" s="1"/>
  <c r="E62" i="33"/>
  <c r="AV30" i="33"/>
  <c r="AK30" i="33"/>
  <c r="AA30" i="33"/>
  <c r="P30" i="33"/>
  <c r="AU30" i="33"/>
  <c r="AJ30" i="33"/>
  <c r="Y30" i="33"/>
  <c r="O30" i="33"/>
  <c r="AQ30" i="33"/>
  <c r="AF30" i="33"/>
  <c r="U30" i="33"/>
  <c r="K30" i="33"/>
  <c r="AO30" i="33"/>
  <c r="AE30" i="33"/>
  <c r="T30" i="33"/>
  <c r="I30" i="33"/>
  <c r="V29" i="33"/>
  <c r="BB34" i="33"/>
  <c r="AX34" i="33"/>
  <c r="AT34" i="33"/>
  <c r="AP34" i="33"/>
  <c r="AL34" i="33"/>
  <c r="AH34" i="33"/>
  <c r="AD34" i="33"/>
  <c r="Z34" i="33"/>
  <c r="V34" i="33"/>
  <c r="R34" i="33"/>
  <c r="N34" i="33"/>
  <c r="J34" i="33"/>
  <c r="AY34" i="33"/>
  <c r="AS34" i="33"/>
  <c r="AN34" i="33"/>
  <c r="AI34" i="33"/>
  <c r="AC34" i="33"/>
  <c r="X34" i="33"/>
  <c r="S34" i="33"/>
  <c r="M34" i="33"/>
  <c r="AW34" i="33"/>
  <c r="AR34" i="33"/>
  <c r="AM34" i="33"/>
  <c r="AG34" i="33"/>
  <c r="AB34" i="33"/>
  <c r="W34" i="33"/>
  <c r="Q34" i="33"/>
  <c r="L34" i="33"/>
  <c r="BA34" i="33"/>
  <c r="AQ34" i="33"/>
  <c r="AF34" i="33"/>
  <c r="U34" i="33"/>
  <c r="K34" i="33"/>
  <c r="AZ34" i="33"/>
  <c r="AO34" i="33"/>
  <c r="AE34" i="33"/>
  <c r="T34" i="33"/>
  <c r="AV34" i="33"/>
  <c r="AK34" i="33"/>
  <c r="AA34" i="33"/>
  <c r="P34" i="33"/>
  <c r="AU34" i="33"/>
  <c r="AJ34" i="33"/>
  <c r="Y34" i="33"/>
  <c r="O34" i="33"/>
  <c r="BA60" i="33" l="1"/>
  <c r="BB60" i="33"/>
  <c r="I60" i="33"/>
  <c r="AZ60" i="33"/>
  <c r="W60" i="33"/>
  <c r="AR60" i="33"/>
  <c r="S60" i="33"/>
  <c r="BD60" i="33"/>
  <c r="AN60" i="33"/>
  <c r="AD60" i="33"/>
  <c r="AT60" i="33"/>
  <c r="N60" i="33"/>
  <c r="K60" i="33"/>
  <c r="O60" i="33"/>
  <c r="P60" i="33"/>
  <c r="E63" i="33"/>
  <c r="E64" i="33" s="1"/>
  <c r="E77" i="33" s="1"/>
  <c r="E80" i="33" s="1"/>
  <c r="E81" i="33" s="1"/>
  <c r="F61" i="33"/>
  <c r="F62" i="33" s="1"/>
  <c r="G61" i="33" s="1"/>
  <c r="G62" i="33" s="1"/>
  <c r="H61" i="33" s="1"/>
  <c r="T60" i="33"/>
  <c r="U60" i="33"/>
  <c r="Y60" i="33"/>
  <c r="AA60" i="33"/>
  <c r="AB60" i="33"/>
  <c r="AW60" i="33"/>
  <c r="X60" i="33"/>
  <c r="AS60" i="33"/>
  <c r="R60" i="33"/>
  <c r="AH60" i="33"/>
  <c r="AX60" i="33"/>
  <c r="AY60" i="33"/>
  <c r="AE60" i="33"/>
  <c r="AF60" i="33"/>
  <c r="AJ60" i="33"/>
  <c r="AK60" i="33"/>
  <c r="L60" i="33"/>
  <c r="AG60" i="33"/>
  <c r="H60" i="33"/>
  <c r="AC60" i="33"/>
  <c r="V60" i="33"/>
  <c r="AL60" i="33"/>
  <c r="BC60" i="33"/>
  <c r="AO60" i="33"/>
  <c r="AQ60" i="33"/>
  <c r="AU60" i="33"/>
  <c r="AV60" i="33"/>
  <c r="Q60" i="33"/>
  <c r="AM60" i="33"/>
  <c r="M60" i="33"/>
  <c r="AI60" i="33"/>
  <c r="J60" i="33"/>
  <c r="Z60" i="33"/>
  <c r="AP60" i="33"/>
  <c r="H62" i="33" l="1"/>
  <c r="I61" i="33" s="1"/>
  <c r="G63" i="33"/>
  <c r="G64" i="33" s="1"/>
  <c r="G77" i="33" s="1"/>
  <c r="G80" i="33" s="1"/>
  <c r="F63" i="33"/>
  <c r="F64" i="33" s="1"/>
  <c r="F77" i="33" s="1"/>
  <c r="F80" i="33" s="1"/>
  <c r="F81" i="33" s="1"/>
  <c r="H63" i="33" l="1"/>
  <c r="H64" i="33" s="1"/>
  <c r="H77" i="33" s="1"/>
  <c r="H80" i="33" s="1"/>
  <c r="G81" i="33"/>
  <c r="I62" i="33"/>
  <c r="J61" i="33" s="1"/>
  <c r="H81" i="33" l="1"/>
  <c r="J62" i="33"/>
  <c r="K61" i="33" s="1"/>
  <c r="I63" i="33"/>
  <c r="I64" i="33" s="1"/>
  <c r="I77" i="33" s="1"/>
  <c r="I80" i="33" s="1"/>
  <c r="I81" i="33" l="1"/>
  <c r="J63" i="33"/>
  <c r="J64" i="33" s="1"/>
  <c r="J77" i="33" s="1"/>
  <c r="J80" i="33" s="1"/>
  <c r="K62" i="33"/>
  <c r="L61" i="33" s="1"/>
  <c r="J81" i="33" l="1"/>
  <c r="K63" i="33"/>
  <c r="K64" i="33" s="1"/>
  <c r="K77" i="33" s="1"/>
  <c r="K80" i="33" s="1"/>
  <c r="L62" i="33"/>
  <c r="M61" i="33" s="1"/>
  <c r="K81" i="33" l="1"/>
  <c r="L63" i="33"/>
  <c r="L64" i="33" s="1"/>
  <c r="L77" i="33" s="1"/>
  <c r="L80" i="33" s="1"/>
  <c r="M62" i="33"/>
  <c r="N61" i="33" s="1"/>
  <c r="L81" i="33" l="1"/>
  <c r="N62" i="33"/>
  <c r="O61" i="33" s="1"/>
  <c r="M63" i="33"/>
  <c r="M64" i="33" s="1"/>
  <c r="M77" i="33" s="1"/>
  <c r="M80" i="33" s="1"/>
  <c r="M81" i="33" l="1"/>
  <c r="N63" i="33"/>
  <c r="N64" i="33" s="1"/>
  <c r="N77" i="33" s="1"/>
  <c r="N80" i="33" s="1"/>
  <c r="O62" i="33"/>
  <c r="P61" i="33" s="1"/>
  <c r="N81" i="33" l="1"/>
  <c r="O63" i="33"/>
  <c r="O64" i="33" s="1"/>
  <c r="O77" i="33" s="1"/>
  <c r="O80" i="33" s="1"/>
  <c r="P62" i="33"/>
  <c r="Q61" i="33" s="1"/>
  <c r="O81" i="33" l="1"/>
  <c r="Q62" i="33"/>
  <c r="R61" i="33" s="1"/>
  <c r="P63" i="33"/>
  <c r="P64" i="33" s="1"/>
  <c r="P77" i="33" s="1"/>
  <c r="P80" i="33" s="1"/>
  <c r="P81" i="33" l="1"/>
  <c r="Q63" i="33"/>
  <c r="Q64" i="33" s="1"/>
  <c r="Q77" i="33" s="1"/>
  <c r="Q80" i="33" s="1"/>
  <c r="R62" i="33"/>
  <c r="S61" i="33" s="1"/>
  <c r="Q81" i="33" l="1"/>
  <c r="R63" i="33"/>
  <c r="R64" i="33" s="1"/>
  <c r="R77" i="33" s="1"/>
  <c r="R80" i="33" s="1"/>
  <c r="S62" i="33"/>
  <c r="T61" i="33" s="1"/>
  <c r="R81" i="33" l="1"/>
  <c r="S63" i="33"/>
  <c r="S64" i="33" s="1"/>
  <c r="S77" i="33" s="1"/>
  <c r="S80" i="33" s="1"/>
  <c r="T62" i="33"/>
  <c r="U61" i="33" s="1"/>
  <c r="S81" i="33" l="1"/>
  <c r="U62" i="33"/>
  <c r="V61" i="33" s="1"/>
  <c r="T63" i="33"/>
  <c r="T64" i="33" s="1"/>
  <c r="T77" i="33" s="1"/>
  <c r="T80" i="33" s="1"/>
  <c r="T81" i="33" l="1"/>
  <c r="U63" i="33"/>
  <c r="U64" i="33" s="1"/>
  <c r="U77" i="33" s="1"/>
  <c r="U80" i="33" s="1"/>
  <c r="V62" i="33"/>
  <c r="W61" i="33" s="1"/>
  <c r="U81" i="33" l="1"/>
  <c r="W62" i="33"/>
  <c r="X61" i="33" s="1"/>
  <c r="V63" i="33"/>
  <c r="V64" i="33" s="1"/>
  <c r="V77" i="33" s="1"/>
  <c r="V80" i="33" s="1"/>
  <c r="V81" i="33" l="1"/>
  <c r="X62" i="33"/>
  <c r="Y61" i="33" s="1"/>
  <c r="W63" i="33"/>
  <c r="W64" i="33" s="1"/>
  <c r="W77" i="33" s="1"/>
  <c r="W80" i="33" s="1"/>
  <c r="W81" i="33" l="1"/>
  <c r="Y62" i="33"/>
  <c r="Z61" i="33" s="1"/>
  <c r="X63" i="33"/>
  <c r="X64" i="33" s="1"/>
  <c r="X77" i="33" s="1"/>
  <c r="X80" i="33" s="1"/>
  <c r="X81" i="33" l="1"/>
  <c r="Z62" i="33"/>
  <c r="AA61" i="33" s="1"/>
  <c r="Y63" i="33"/>
  <c r="Y64" i="33" s="1"/>
  <c r="Y77" i="33" s="1"/>
  <c r="Y80" i="33" s="1"/>
  <c r="Y81" i="33" l="1"/>
  <c r="AA62" i="33"/>
  <c r="AB61" i="33" s="1"/>
  <c r="Z63" i="33"/>
  <c r="Z64" i="33" s="1"/>
  <c r="Z77" i="33" s="1"/>
  <c r="Z80" i="33" s="1"/>
  <c r="Z81" i="33" l="1"/>
  <c r="AB62" i="33"/>
  <c r="AC61" i="33" s="1"/>
  <c r="AA63" i="33"/>
  <c r="AA64" i="33" s="1"/>
  <c r="AA77" i="33" s="1"/>
  <c r="AA80" i="33" s="1"/>
  <c r="AA81" i="33" l="1"/>
  <c r="C4" i="33" s="1"/>
  <c r="G30" i="29" s="1"/>
  <c r="AC62" i="33"/>
  <c r="AD61" i="33" s="1"/>
  <c r="AB63" i="33"/>
  <c r="AB64" i="33" s="1"/>
  <c r="AB77" i="33" s="1"/>
  <c r="AB80" i="33" s="1"/>
  <c r="AB81" i="33" l="1"/>
  <c r="AD62" i="33"/>
  <c r="AE61" i="33" s="1"/>
  <c r="AC63" i="33"/>
  <c r="AC64" i="33" s="1"/>
  <c r="AC77" i="33" s="1"/>
  <c r="AC80" i="33" s="1"/>
  <c r="AC81" i="33" l="1"/>
  <c r="AD63" i="33"/>
  <c r="AD64" i="33" s="1"/>
  <c r="AD77" i="33" s="1"/>
  <c r="AD80" i="33" s="1"/>
  <c r="AE62" i="33"/>
  <c r="AF61" i="33" s="1"/>
  <c r="AD81" i="33" l="1"/>
  <c r="AF62" i="33"/>
  <c r="AG61" i="33" s="1"/>
  <c r="AE63" i="33"/>
  <c r="AE64" i="33" s="1"/>
  <c r="AE77" i="33" s="1"/>
  <c r="AE80" i="33" s="1"/>
  <c r="AE81" i="33" l="1"/>
  <c r="AG62" i="33"/>
  <c r="AH61" i="33" s="1"/>
  <c r="AF63" i="33"/>
  <c r="AF64" i="33" s="1"/>
  <c r="AF77" i="33" s="1"/>
  <c r="AF80" i="33" s="1"/>
  <c r="AF81" i="33" l="1"/>
  <c r="AH62" i="33"/>
  <c r="AI61" i="33" s="1"/>
  <c r="AG63" i="33"/>
  <c r="AG64" i="33" s="1"/>
  <c r="AG77" i="33" s="1"/>
  <c r="AG80" i="33" s="1"/>
  <c r="AG81" i="33" l="1"/>
  <c r="AI62" i="33"/>
  <c r="AJ61" i="33" s="1"/>
  <c r="AH63" i="33"/>
  <c r="AH64" i="33" s="1"/>
  <c r="AH77" i="33" s="1"/>
  <c r="AH80" i="33" s="1"/>
  <c r="AH81" i="33" l="1"/>
  <c r="AJ62" i="33"/>
  <c r="AK61" i="33" s="1"/>
  <c r="AI63" i="33"/>
  <c r="AI64" i="33" s="1"/>
  <c r="AI77" i="33" s="1"/>
  <c r="AI80" i="33" s="1"/>
  <c r="AI81" i="33" l="1"/>
  <c r="C5" i="33" s="1"/>
  <c r="H30" i="29" s="1"/>
  <c r="AK62" i="33"/>
  <c r="AL61" i="33" s="1"/>
  <c r="AJ63" i="33"/>
  <c r="AJ64" i="33" s="1"/>
  <c r="AJ77" i="33" s="1"/>
  <c r="AJ80" i="33" s="1"/>
  <c r="AJ81" i="33" l="1"/>
  <c r="AL62" i="33"/>
  <c r="AM61" i="33" s="1"/>
  <c r="AK63" i="33"/>
  <c r="AK64" i="33" s="1"/>
  <c r="AK77" i="33" s="1"/>
  <c r="AK80" i="33" s="1"/>
  <c r="AK81" i="33" s="1"/>
  <c r="AL63" i="33" l="1"/>
  <c r="AL64" i="33" s="1"/>
  <c r="AL77" i="33" s="1"/>
  <c r="AL80" i="33" s="1"/>
  <c r="AL81" i="33" s="1"/>
  <c r="AM62" i="33"/>
  <c r="AN61" i="33" s="1"/>
  <c r="AN62" i="33" l="1"/>
  <c r="AO61" i="33" s="1"/>
  <c r="AM63" i="33"/>
  <c r="AM64" i="33" s="1"/>
  <c r="AM77" i="33" s="1"/>
  <c r="AM80" i="33" s="1"/>
  <c r="AM81" i="33" s="1"/>
  <c r="AO62" i="33" l="1"/>
  <c r="AP61" i="33" s="1"/>
  <c r="AN63" i="33"/>
  <c r="AN64" i="33" s="1"/>
  <c r="AN77" i="33" s="1"/>
  <c r="AN80" i="33" s="1"/>
  <c r="AN81" i="33" s="1"/>
  <c r="AP62" i="33" l="1"/>
  <c r="AQ61" i="33" s="1"/>
  <c r="AO63" i="33"/>
  <c r="AO64" i="33" s="1"/>
  <c r="AO77" i="33" s="1"/>
  <c r="AO80" i="33" s="1"/>
  <c r="AO81" i="33" s="1"/>
  <c r="AQ62" i="33" l="1"/>
  <c r="AR61" i="33" s="1"/>
  <c r="AP63" i="33"/>
  <c r="AP64" i="33" s="1"/>
  <c r="AP77" i="33" s="1"/>
  <c r="AP80" i="33" s="1"/>
  <c r="AP81" i="33" s="1"/>
  <c r="AR62" i="33" l="1"/>
  <c r="AS61" i="33" s="1"/>
  <c r="AQ63" i="33"/>
  <c r="AQ64" i="33" s="1"/>
  <c r="AQ77" i="33" s="1"/>
  <c r="AQ80" i="33" s="1"/>
  <c r="AQ81" i="33" s="1"/>
  <c r="C6" i="33" s="1"/>
  <c r="I30" i="29" s="1"/>
  <c r="AS62" i="33" l="1"/>
  <c r="AT61" i="33" s="1"/>
  <c r="AR63" i="33"/>
  <c r="AR64" i="33" s="1"/>
  <c r="AR77" i="33" s="1"/>
  <c r="AR80" i="33" s="1"/>
  <c r="AR81" i="33" s="1"/>
  <c r="AT62" i="33" l="1"/>
  <c r="AU61" i="33" s="1"/>
  <c r="AS63" i="33"/>
  <c r="AS64" i="33" s="1"/>
  <c r="AS77" i="33" s="1"/>
  <c r="AS80" i="33" s="1"/>
  <c r="AS81" i="33" s="1"/>
  <c r="AU62" i="33" l="1"/>
  <c r="AV61" i="33" s="1"/>
  <c r="AT63" i="33"/>
  <c r="AT64" i="33" s="1"/>
  <c r="AT77" i="33" s="1"/>
  <c r="AT80" i="33" s="1"/>
  <c r="AT81" i="33" s="1"/>
  <c r="AV62" i="33" l="1"/>
  <c r="AW61" i="33" s="1"/>
  <c r="AU63" i="33"/>
  <c r="AU64" i="33" s="1"/>
  <c r="AU77" i="33" s="1"/>
  <c r="AU80" i="33" s="1"/>
  <c r="AU81" i="33" s="1"/>
  <c r="AW62" i="33" l="1"/>
  <c r="AX61" i="33" s="1"/>
  <c r="AV63" i="33"/>
  <c r="AV64" i="33" s="1"/>
  <c r="AV77" i="33" s="1"/>
  <c r="AV80" i="33" s="1"/>
  <c r="AV81" i="33" s="1"/>
  <c r="AX62" i="33" l="1"/>
  <c r="AY61" i="33" s="1"/>
  <c r="AW63" i="33"/>
  <c r="AW64" i="33" s="1"/>
  <c r="AW77" i="33" s="1"/>
  <c r="AW80" i="33" s="1"/>
  <c r="AW81" i="33" s="1"/>
  <c r="AY62" i="33" l="1"/>
  <c r="AZ61" i="33" s="1"/>
  <c r="AX63" i="33"/>
  <c r="AX64" i="33" s="1"/>
  <c r="AX77" i="33" s="1"/>
  <c r="AX80" i="33" s="1"/>
  <c r="AX81" i="33" s="1"/>
  <c r="AZ62" i="33" l="1"/>
  <c r="BA61" i="33" s="1"/>
  <c r="AY63" i="33"/>
  <c r="AY64" i="33" s="1"/>
  <c r="AY77" i="33" s="1"/>
  <c r="AY80" i="33" s="1"/>
  <c r="AY81" i="33" s="1"/>
  <c r="BA62" i="33" l="1"/>
  <c r="BB61" i="33" s="1"/>
  <c r="AZ63" i="33"/>
  <c r="AZ64" i="33" s="1"/>
  <c r="AZ77" i="33" s="1"/>
  <c r="AZ80" i="33" s="1"/>
  <c r="AZ81" i="33" s="1"/>
  <c r="BB62" i="33" l="1"/>
  <c r="BC61" i="33" s="1"/>
  <c r="BA63" i="33"/>
  <c r="BA64" i="33" s="1"/>
  <c r="BA77" i="33" s="1"/>
  <c r="BA80" i="33" s="1"/>
  <c r="BA81" i="33" s="1"/>
  <c r="BC62" i="33" l="1"/>
  <c r="BD61" i="33" s="1"/>
  <c r="BB63" i="33"/>
  <c r="BB64" i="33" s="1"/>
  <c r="BB77" i="33" s="1"/>
  <c r="BB80" i="33" s="1"/>
  <c r="BB81" i="33" s="1"/>
  <c r="BD62" i="33" l="1"/>
  <c r="BD63" i="33" s="1"/>
  <c r="BD64" i="33" s="1"/>
  <c r="BD77" i="33" s="1"/>
  <c r="BD80" i="33" s="1"/>
  <c r="BC63" i="33"/>
  <c r="BC64" i="33" s="1"/>
  <c r="BC77" i="33" s="1"/>
  <c r="BC80" i="33" s="1"/>
  <c r="BC81" i="33" s="1"/>
  <c r="BD81" i="33" l="1"/>
  <c r="C7" i="33" s="1"/>
  <c r="J30" i="29" s="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S18" i="31"/>
  <c r="AR18" i="31"/>
  <c r="AR26" i="31" s="1"/>
  <c r="AQ18" i="31"/>
  <c r="AP18" i="31"/>
  <c r="AO18" i="31"/>
  <c r="AN18" i="31"/>
  <c r="AN26" i="31" s="1"/>
  <c r="AM18" i="31"/>
  <c r="AL18" i="31"/>
  <c r="AK18" i="31"/>
  <c r="AJ18" i="31"/>
  <c r="AJ26" i="31" s="1"/>
  <c r="AI18" i="31"/>
  <c r="AH18" i="31"/>
  <c r="AG18" i="31"/>
  <c r="AF18" i="31"/>
  <c r="AF26" i="31" s="1"/>
  <c r="AE18" i="31"/>
  <c r="AD18" i="31"/>
  <c r="AC18" i="31"/>
  <c r="AB18" i="31"/>
  <c r="AB26" i="31" s="1"/>
  <c r="AA18" i="31"/>
  <c r="Z18" i="31"/>
  <c r="Y18" i="31"/>
  <c r="X18" i="31"/>
  <c r="X26" i="31" s="1"/>
  <c r="W18" i="31"/>
  <c r="V18" i="31"/>
  <c r="U18" i="31"/>
  <c r="T18" i="31"/>
  <c r="T26" i="31" s="1"/>
  <c r="S18" i="31"/>
  <c r="R18" i="31"/>
  <c r="Q18" i="31"/>
  <c r="P18" i="31"/>
  <c r="P26" i="31" s="1"/>
  <c r="O18" i="31"/>
  <c r="N18" i="31"/>
  <c r="M18" i="31"/>
  <c r="L18" i="31"/>
  <c r="L26" i="31" s="1"/>
  <c r="K18" i="31"/>
  <c r="J18" i="31"/>
  <c r="I18" i="31"/>
  <c r="H18" i="31"/>
  <c r="H26" i="31" s="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J26" i="31" l="1"/>
  <c r="J28" i="31" s="1"/>
  <c r="J29" i="31" s="1"/>
  <c r="N26" i="3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G26" i="31"/>
  <c r="G28" i="31" s="1"/>
  <c r="G29" i="31" s="1"/>
  <c r="K26" i="31"/>
  <c r="K28" i="31" s="1"/>
  <c r="K29" i="31" s="1"/>
  <c r="C9" i="31"/>
  <c r="I26" i="3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S28" i="31" s="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L28" i="31"/>
  <c r="L29" i="31" s="1"/>
  <c r="N28" i="31"/>
  <c r="N29" i="31" s="1"/>
  <c r="P28" i="31"/>
  <c r="P29" i="31" s="1"/>
  <c r="T28" i="31"/>
  <c r="T29" i="31" s="1"/>
  <c r="X28" i="31"/>
  <c r="X29" i="31" s="1"/>
  <c r="AB28" i="31"/>
  <c r="AB29" i="31" s="1"/>
  <c r="AF28" i="31"/>
  <c r="AF29" i="31" s="1"/>
  <c r="AJ28" i="31"/>
  <c r="AJ29" i="31" s="1"/>
  <c r="AN28" i="31"/>
  <c r="AN29" i="31" s="1"/>
  <c r="AR28" i="31"/>
  <c r="AR29" i="31" s="1"/>
  <c r="AV28" i="31"/>
  <c r="AV29" i="31" s="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BC76" i="31" l="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<sst xmlns="http://schemas.openxmlformats.org/spreadsheetml/2006/main" count="866" uniqueCount="359">
  <si>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</si>
  <si>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</si>
  <si>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</si>
  <si>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</si>
  <si>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</si>
  <si>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</si>
  <si>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</si>
  <si>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</si>
  <si>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</si>
  <si>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</si>
  <si>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</si>
  <si>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</si>
  <si>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</si>
  <si>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</si>
  <si>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</si>
  <si>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</si>
  <si>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</si>
  <si>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</si>
  <si>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</si>
  <si>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</si>
  <si>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</si>
  <si>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</si>
  <si>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</si>
  <si>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</si>
  <si>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</si>
  <si>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</si>
  <si>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</si>
  <si>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</si>
  <si>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</si>
  <si>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</si>
  <si>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</si>
  <si>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</si>
  <si>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</si>
  <si>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</si>
  <si>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</si>
  <si>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</si>
  <si>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</si>
  <si>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</si>
  <si>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</si>
  <si>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</si>
  <si>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</si>
  <si>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</si>
  <si>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</si>
  <si>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</si>
  <si>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</si>
  <si>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</si>
  <si>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</si>
  <si>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</si>
  <si>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</si>
  <si>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</si>
  <si>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</si>
  <si>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</si>
  <si>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</si>
  <si>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</si>
  <si>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</si>
  <si>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</si>
  <si>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</si>
  <si>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</si>
  <si>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</si>
  <si>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</si>
  <si>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</si>
  <si>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</si>
  <si>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</si>
  <si>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</si>
  <si>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</si>
  <si>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</si>
  <si>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</si>
  <si>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</si>
  <si>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</si>
  <si>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</si>
  <si>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</si>
  <si>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</si>
  <si>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</si>
  <si>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</si>
  <si>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</si>
  <si>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</si>
  <si>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</si>
  <si>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</si>
  <si>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</si>
  <si>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</si>
  <si>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</si>
  <si>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</si>
  <si>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</si>
  <si>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</si>
  <si>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</si>
  <si>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</si>
  <si>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</si>
  <si>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</si>
  <si>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</si>
  <si>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</si>
  <si>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</si>
  <si>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</si>
  <si>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</si>
  <si>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</si>
  <si>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</si>
  <si>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</si>
  <si>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</si>
  <si>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</si>
  <si>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</si>
  <si>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</si>
  <si>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</si>
  <si>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</si>
  <si>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</si>
  <si>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</si>
  <si>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</si>
  <si>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</si>
  <si>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</si>
  <si>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</si>
  <si>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</si>
  <si>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</si>
  <si>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</si>
  <si>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</si>
  <si>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</si>
  <si>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</si>
  <si>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</si>
  <si>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</si>
  <si>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</si>
  <si>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</si>
  <si>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</si>
  <si>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</si>
  <si>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</si>
  <si>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</si>
  <si>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</si>
  <si>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</si>
  <si>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</si>
  <si>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</si>
  <si>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</si>
  <si>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</si>
  <si>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</si>
  <si>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</si>
  <si>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</si>
  <si>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</si>
  <si>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</si>
  <si>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</si>
  <si>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</si>
  <si>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</si>
  <si>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</si>
  <si>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</si>
  <si>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</si>
  <si>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</si>
  <si>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</si>
  <si>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</si>
  <si>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</si>
  <si>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</si>
  <si>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</si>
  <si>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</si>
  <si>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</si>
  <si>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</si>
  <si>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</si>
  <si>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</si>
  <si>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</si>
  <si>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</si>
  <si>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</si>
  <si>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</si>
  <si>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</si>
  <si>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</si>
  <si>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</si>
  <si>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</si>
  <si>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</si>
  <si>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</si>
  <si>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</si>
  <si>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</si>
  <si>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</si>
  <si>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</si>
  <si>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</si>
  <si>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</si>
  <si>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</si>
  <si>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</si>
  <si>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</si>
  <si>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</si>
  <si>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</si>
  <si>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</si>
  <si>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</si>
  <si>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</si>
  <si>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</si>
  <si>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</si>
  <si>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</si>
  <si>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</si>
  <si>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</si>
  <si>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</si>
  <si>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</si>
  <si>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</si>
  <si>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</si>
  <si>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</si>
  <si>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</si>
  <si>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</si>
  <si>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</si>
  <si>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</si>
  <si>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</si>
  <si>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</si>
  <si>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</si>
  <si>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</si>
  <si>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</si>
  <si>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</si>
  <si>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</si>
  <si>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</si>
  <si>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</si>
  <si>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</si>
  <si>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</si>
  <si>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</si>
  <si>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</si>
  <si>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</si>
  <si>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</si>
  <si>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</si>
  <si>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</si>
  <si>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</si>
  <si>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</si>
  <si>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</si>
  <si>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</si>
  <si>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</si>
  <si>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</si>
  <si>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</si>
  <si>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</si>
  <si>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</si>
  <si>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</si>
  <si>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</si>
  <si>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</si>
  <si>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</si>
  <si>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</si>
  <si>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</si>
  <si>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</si>
  <si>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</si>
  <si>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</si>
  <si>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</si>
  <si>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</si>
  <si>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</si>
  <si>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</si>
  <si>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</si>
  <si>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</si>
  <si>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</si>
  <si>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</si>
  <si>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</si>
  <si>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</si>
  <si>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</si>
  <si>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</si>
  <si>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</si>
  <si>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</si>
  <si>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</si>
  <si>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</si>
  <si>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</si>
  <si>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</si>
  <si>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</si>
  <si>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</si>
  <si>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</si>
  <si>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</si>
  <si>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</si>
  <si>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</si>
  <si>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</si>
  <si>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</si>
  <si>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</si>
  <si>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</si>
  <si>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</si>
  <si>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</si>
  <si>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</si>
  <si>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</si>
  <si>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</si>
  <si>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</si>
  <si>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</si>
  <si>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</si>
  <si>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</si>
  <si>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</si>
  <si>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</si>
  <si>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</si>
  <si>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</si>
  <si>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</si>
  <si>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</si>
  <si>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</si>
  <si>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</si>
  <si>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</si>
  <si>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</si>
  <si>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</si>
  <si>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</si>
  <si>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</si>
  <si>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</si>
  <si>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</si>
  <si>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</si>
  <si>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</si>
  <si>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</si>
  <si>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</si>
  <si>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</si>
  <si>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</si>
  <si>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</si>
  <si>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</si>
  <si>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</si>
  <si>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</si>
  <si>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</si>
  <si>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</si>
  <si>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</si>
  <si>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</si>
  <si>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</si>
  <si>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</si>
  <si>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</si>
  <si>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</si>
  <si>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</si>
  <si>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</si>
  <si>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</si>
  <si>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</si>
  <si>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</si>
  <si>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</si>
  <si>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</si>
  <si>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</si>
  <si>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</si>
  <si>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</si>
  <si>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</si>
  <si>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</si>
  <si>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</si>
  <si>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</si>
  <si>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</si>
  <si>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</si>
  <si>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</si>
  <si>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</si>
  <si>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</si>
  <si>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</si>
  <si>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</si>
  <si>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</si>
  <si>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</si>
  <si>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</si>
  <si>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</si>
  <si>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</si>
  <si>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</si>
  <si>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</si>
  <si>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</si>
  <si>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</si>
  <si>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</si>
  <si>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</si>
  <si>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</si>
  <si>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</si>
  <si>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</si>
  <si>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</si>
  <si>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</si>
  <si>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</si>
  <si>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</si>
  <si>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</si>
  <si>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</si>
  <si>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</si>
  <si>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</si>
  <si>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</si>
  <si>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</si>
  <si>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</si>
  <si>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</si>
  <si>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r>
      <t xml:space="preserve">Workings / assumptions used for costing </t>
    </r>
    <r>
      <rPr>
        <b/>
        <sz val="14"/>
        <color rgb="FF0070C0"/>
        <rFont val="Calibri"/>
        <family val="2"/>
        <scheme val="minor"/>
      </rPr>
      <t>option 2</t>
    </r>
  </si>
  <si>
    <t>Underground section of overhead line</t>
  </si>
  <si>
    <t>Negotiate with land owner to purchase easement</t>
  </si>
  <si>
    <t>Option 2</t>
  </si>
  <si>
    <t>Seek necessary wayleave</t>
  </si>
  <si>
    <t>Maintenance cost for 2 x 132kV Towers.  
This is year one only, as the circuit will be undergrounded.  As no benefits or cost savings are to be included in the baseline, these savings have not been shown</t>
  </si>
  <si>
    <t>Wayleave payment - year 1 only
Beyond year 1, annual wayleave payments will not be made to the landowner as an easement will have been purchased.  As no benefits or cost savings are to be included in the baseline, these savings have not been shown</t>
  </si>
  <si>
    <t>Cost of easement
These costs have been based upon land value and experience of easement purchase for similar development sites</t>
  </si>
  <si>
    <t>On going maintenance cost for 2 x 132kV Towers</t>
  </si>
  <si>
    <t>Wayleave payment - year 1 only
Beyond year 1, annual wayleave payments will not be made to the landowner as an easement will have been purchased.  
As no benefits or cost savings are to be included in the baseline, these savings have not been shown</t>
  </si>
  <si>
    <t>Divert overhead line (as included in the Baseline Scenario)</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</si>
  <si>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</si>
  <si>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CBA Option 2 - Option 2</t>
  </si>
  <si>
    <t>CBA Option - Baseline Scenario</t>
  </si>
  <si>
    <r>
      <t xml:space="preserve">Cost of undergrounding section of overhead line crossing development site.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current and/or other land owners.
The costs included in this option are </t>
    </r>
    <r>
      <rPr>
        <b/>
        <sz val="11"/>
        <color theme="1"/>
        <rFont val="Calibri"/>
        <family val="2"/>
        <scheme val="minor"/>
      </rPr>
      <t>net</t>
    </r>
    <r>
      <rPr>
        <sz val="11"/>
        <color theme="1"/>
        <rFont val="Calibri"/>
        <family val="2"/>
        <scheme val="minor"/>
      </rPr>
      <t xml:space="preserve"> - in order to secure removal of the overhead line, the land owner has agreed to contribute to the cost of the diversion.</t>
    </r>
  </si>
  <si>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</si>
  <si>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Baseline</t>
  </si>
  <si>
    <t>As the developer had agreed to contribute towards the underground diversion, this option was selected as the most suitable to resolve the issue.</t>
  </si>
  <si>
    <t>WPD have been contacted by a Developer regarding options for compensation or diversion of assets in relation to a 132kV tower line on wayleave across a future development site.
Options available to WPD are: 1. Remove overhead line by diverting overhead circuit route or installing underground cable.  The developer has agreed to meet some of the cost of works associated with this option. 2. Retain line by negotiating easement with landowner and paying compensation in recognition of possible economic loss (e.g. loss of development opportunity, decrease in property value). 3. Retain line by seeking necessary wayleave through DECC/Lands Chamber Hearings where compensation would still be payable in line with an easement purchase.
This relates to a 132kV tower line in WPD (South West).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</si>
</sst>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0" fontId="4" fillId="0" borderId="0" xfId="0" applyFont="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0" xfId="0" applyFont="1" applyAlignment="1">
      <alignment wrapText="1"/>
    </xf>
    <xf numFmtId="0" fontId="5" fillId="0" borderId="0" xfId="0" applyFont="1" applyAlignment="1">
      <alignment wrapText="1"/>
    </xf>
    <xf numFmtId="0" fontId="5" fillId="6" borderId="3" xfId="0" applyFont="1" applyFill="1" applyBorder="1" applyAlignment="1">
      <alignment wrapText="1"/>
    </xf>
    <xf numFmtId="165" fontId="4" fillId="5" borderId="3" xfId="0" applyNumberFormat="1" applyFont="1" applyFill="1" applyBorder="1" applyAlignment="1" applyProtection="1">
      <alignment horizontal="left" wrapText="1"/>
      <protection locked="0"/>
    </xf>
    <xf numFmtId="3" fontId="4" fillId="2" borderId="3" xfId="0" applyNumberFormat="1" applyFont="1" applyFill="1" applyBorder="1" applyAlignment="1" applyProtection="1">
      <alignment horizontal="left" wrapText="1"/>
    </xf>
    <xf numFmtId="165" fontId="4" fillId="3" borderId="3" xfId="0" applyNumberFormat="1" applyFont="1" applyFill="1" applyBorder="1" applyAlignment="1" applyProtection="1">
      <alignment horizontal="left" wrapText="1"/>
      <protection locked="0"/>
    </xf>
    <xf numFmtId="0" fontId="4" fillId="0" borderId="3" xfId="0" applyFont="1" applyBorder="1" applyAlignment="1">
      <alignment horizontal="left" wrapText="1"/>
    </xf>
    <xf numFmtId="0" fontId="14" fillId="0" borderId="0" xfId="0" applyFont="1" applyAlignment="1">
      <alignment wrapText="1"/>
    </xf>
    <xf numFmtId="0" fontId="4" fillId="0" borderId="27" xfId="0" applyFont="1" applyBorder="1" applyAlignment="1" applyProtection="1">
      <alignment vertical="center"/>
    </xf>
    <xf numFmtId="0" fontId="0" fillId="0" borderId="13" xfId="0" applyBorder="1" applyAlignment="1">
      <alignment wrapText="1"/>
    </xf>
    <xf numFmtId="0" fontId="4" fillId="0" borderId="28" xfId="0" applyFont="1" applyBorder="1" applyAlignment="1" applyProtection="1">
      <alignment vertical="center"/>
    </xf>
    <xf numFmtId="0" fontId="0" fillId="0" borderId="24" xfId="0" applyBorder="1" applyAlignment="1">
      <alignment wrapText="1"/>
    </xf>
    <xf numFmtId="0" fontId="0" fillId="0" borderId="24" xfId="0" applyBorder="1"/>
    <xf numFmtId="0" fontId="0" fillId="0" borderId="29" xfId="0" applyBorder="1"/>
    <xf numFmtId="0" fontId="0" fillId="0" borderId="26" xfId="0" applyBorder="1" applyAlignment="1">
      <alignment wrapText="1"/>
    </xf>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0" xfId="0" applyFont="1" applyAlignment="1">
      <alignment horizontal="left" wrapText="1"/>
    </xf>
    <xf numFmtId="0" fontId="9" fillId="0" borderId="0" xfId="0" applyFont="1" applyAlignment="1">
      <alignment horizontal="left" vertical="top" wrapText="1"/>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93" t="s">
        <v>231</v>
      </c>
      <c r="C2" s="93" t="s">
        <v>239</v>
      </c>
      <c r="D2" s="93" t="s">
        <v>238</v>
      </c>
      <c r="E2" s="93" t="s">
        <v>232</v>
      </c>
    </row>
    <row r="3" spans="2:5" s="92" customFormat="1" ht="62.25" customHeight="1" x14ac:dyDescent="0.25">
      <c r="B3" s="94" t="s">
        <v>233</v>
      </c>
      <c r="C3" s="94" t="s">
        <v>236</v>
      </c>
      <c r="D3" s="94"/>
      <c r="E3" s="95" t="s">
        <v>237</v>
      </c>
    </row>
    <row r="4" spans="2:5" s="92" customFormat="1" ht="62.25" customHeight="1" x14ac:dyDescent="0.25">
      <c r="B4" s="94" t="s">
        <v>234</v>
      </c>
      <c r="C4" s="94" t="s">
        <v>240</v>
      </c>
      <c r="D4" s="96">
        <v>41352</v>
      </c>
      <c r="E4" s="94" t="s">
        <v>241</v>
      </c>
    </row>
    <row r="5" spans="2:5" s="92" customFormat="1" ht="84" customHeight="1" x14ac:dyDescent="0.25">
      <c r="B5" s="94" t="s">
        <v>235</v>
      </c>
      <c r="C5" s="94" t="s">
        <v>246</v>
      </c>
      <c r="D5" s="96" t="s">
        <v>242</v>
      </c>
      <c r="E5" s="94" t="s">
        <v>243</v>
      </c>
    </row>
    <row r="6" spans="2:5" ht="111" customHeight="1" x14ac:dyDescent="0.25">
      <c r="B6" s="97" t="s">
        <v>244</v>
      </c>
      <c r="C6" s="97" t="s">
        <v>245</v>
      </c>
      <c r="D6" s="98">
        <v>41380</v>
      </c>
      <c r="E6" s="97"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0" zoomScaleNormal="80" workbookViewId="0">
      <selection activeCell="C7" sqref="C7"/>
    </sheetView>
  </sheetViews>
  <sheetFormatPr defaultRowHeight="15" x14ac:dyDescent="0.25"/>
  <cols>
    <col min="1" max="1" width="5.85546875" customWidth="1"/>
    <col min="2" max="2" width="64.85546875" customWidth="1"/>
    <col min="3" max="3" width="81.42578125" customWidth="1"/>
  </cols>
  <sheetData>
    <row r="1" spans="1:3" ht="18.75" x14ac:dyDescent="0.3">
      <c r="A1" s="1" t="s">
        <v>340</v>
      </c>
    </row>
    <row r="2" spans="1:3" x14ac:dyDescent="0.25">
      <c r="A2" t="s">
        <v>78</v>
      </c>
    </row>
    <row r="4" spans="1:3" ht="15.75" thickBot="1" x14ac:dyDescent="0.3"/>
    <row r="5" spans="1:3" ht="120" x14ac:dyDescent="0.25">
      <c r="A5" s="180" t="s">
        <v>11</v>
      </c>
      <c r="B5" s="132" t="s">
        <v>158</v>
      </c>
      <c r="C5" s="138" t="s">
        <v>355</v>
      </c>
    </row>
    <row r="6" spans="1:3" x14ac:dyDescent="0.25">
      <c r="A6" s="181"/>
      <c r="B6" s="134" t="s">
        <v>176</v>
      </c>
      <c r="C6" s="136" t="s">
        <v>348</v>
      </c>
    </row>
    <row r="7" spans="1:3" ht="75" x14ac:dyDescent="0.25">
      <c r="A7" s="181"/>
      <c r="B7" s="134" t="s">
        <v>181</v>
      </c>
      <c r="C7" s="135" t="s">
        <v>351</v>
      </c>
    </row>
    <row r="8" spans="1:3" x14ac:dyDescent="0.25">
      <c r="A8" s="181"/>
      <c r="B8" s="134" t="s">
        <v>198</v>
      </c>
      <c r="C8" s="136"/>
    </row>
    <row r="9" spans="1:3" x14ac:dyDescent="0.25">
      <c r="A9" s="181"/>
      <c r="B9" s="134" t="s">
        <v>198</v>
      </c>
      <c r="C9" s="136"/>
    </row>
    <row r="10" spans="1:3" ht="15.75" thickBot="1" x14ac:dyDescent="0.3">
      <c r="A10" s="182"/>
      <c r="B10" s="117" t="s">
        <v>197</v>
      </c>
      <c r="C10" s="137"/>
    </row>
    <row r="12" spans="1:3" ht="15.75" thickBot="1" x14ac:dyDescent="0.3"/>
    <row r="13" spans="1:3" x14ac:dyDescent="0.25">
      <c r="A13" s="185" t="s">
        <v>301</v>
      </c>
      <c r="B13" s="139" t="s">
        <v>158</v>
      </c>
      <c r="C13" s="133" t="s">
        <v>350</v>
      </c>
    </row>
    <row r="14" spans="1:3" ht="15.75" x14ac:dyDescent="0.3">
      <c r="A14" s="186"/>
      <c r="B14" s="62" t="s">
        <v>198</v>
      </c>
      <c r="C14" s="140"/>
    </row>
    <row r="15" spans="1:3" ht="15.75" x14ac:dyDescent="0.3">
      <c r="A15" s="186"/>
      <c r="B15" s="62" t="s">
        <v>198</v>
      </c>
      <c r="C15" s="140"/>
    </row>
    <row r="16" spans="1:3" ht="15.75" x14ac:dyDescent="0.3">
      <c r="A16" s="186"/>
      <c r="B16" s="62" t="s">
        <v>198</v>
      </c>
      <c r="C16" s="140"/>
    </row>
    <row r="17" spans="1:3" ht="15.75" x14ac:dyDescent="0.3">
      <c r="A17" s="186"/>
      <c r="B17" s="62" t="s">
        <v>198</v>
      </c>
      <c r="C17" s="140"/>
    </row>
    <row r="18" spans="1:3" ht="15.75" x14ac:dyDescent="0.3">
      <c r="A18" s="186"/>
      <c r="B18" s="62" t="s">
        <v>198</v>
      </c>
      <c r="C18" s="140"/>
    </row>
    <row r="19" spans="1:3" ht="16.5" thickBot="1" x14ac:dyDescent="0.35">
      <c r="A19" s="187"/>
      <c r="B19" s="118" t="s">
        <v>321</v>
      </c>
      <c r="C19" s="141"/>
    </row>
  </sheetData>
  <mergeCells count="2">
    <mergeCell ref="A5:A10"/>
    <mergeCell ref="A13:A19"/>
  </mergeCells>
  <dataValidations count="3">
    <dataValidation type="list" allowBlank="1" showInputMessage="1" showErrorMessage="1" sqref="B13:B18">
      <formula1>$B$170:$B$216</formula1>
    </dataValidation>
    <dataValidation type="list" allowBlank="1" showInputMessage="1" showErrorMessage="1" sqref="B6:B10">
      <formula1>$B$113:$B$159</formula1>
    </dataValidation>
    <dataValidation type="list" allowBlank="1" showInputMessage="1" showErrorMessage="1" sqref="B5">
      <formula1>$B$113:$B$157</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9" sqref="C9"/>
    </sheetView>
  </sheetViews>
  <sheetFormatPr defaultRowHeight="15" x14ac:dyDescent="0.3"/>
  <cols>
    <col min="1" max="1" width="2.140625" style="2" customWidth="1"/>
    <col min="2" max="2" width="35.85546875" style="124" customWidth="1"/>
    <col min="3" max="3" width="100" style="124" customWidth="1"/>
    <col min="4" max="4" width="10.140625" style="2" bestFit="1" customWidth="1"/>
    <col min="5" max="16384" width="9.140625" style="2"/>
  </cols>
  <sheetData>
    <row r="1" spans="2:3" ht="19.5" x14ac:dyDescent="0.3">
      <c r="B1" s="143" t="s">
        <v>79</v>
      </c>
      <c r="C1" s="143"/>
    </row>
    <row r="2" spans="2:3" x14ac:dyDescent="0.3">
      <c r="B2" s="125"/>
    </row>
    <row r="3" spans="2:3" x14ac:dyDescent="0.3">
      <c r="B3" s="125"/>
    </row>
    <row r="4" spans="2:3" x14ac:dyDescent="0.3">
      <c r="B4" s="126" t="s">
        <v>14</v>
      </c>
      <c r="C4" s="126" t="s">
        <v>26</v>
      </c>
    </row>
    <row r="5" spans="2:3" ht="60" x14ac:dyDescent="0.3">
      <c r="B5" s="90" t="s">
        <v>39</v>
      </c>
      <c r="C5" s="31" t="s">
        <v>98</v>
      </c>
    </row>
    <row r="6" spans="2:3" x14ac:dyDescent="0.3">
      <c r="B6" s="90" t="s">
        <v>220</v>
      </c>
      <c r="C6" s="31" t="s">
        <v>221</v>
      </c>
    </row>
    <row r="7" spans="2:3" ht="75" x14ac:dyDescent="0.3">
      <c r="B7" s="90" t="s">
        <v>305</v>
      </c>
      <c r="C7" s="31" t="s">
        <v>339</v>
      </c>
    </row>
    <row r="8" spans="2:3" x14ac:dyDescent="0.3">
      <c r="B8" s="91" t="s">
        <v>306</v>
      </c>
      <c r="C8" s="31" t="s">
        <v>307</v>
      </c>
    </row>
    <row r="9" spans="2:3" ht="45" x14ac:dyDescent="0.3">
      <c r="B9" s="90" t="s">
        <v>227</v>
      </c>
      <c r="C9" s="31" t="s">
        <v>338</v>
      </c>
    </row>
    <row r="10" spans="2:3" x14ac:dyDescent="0.3">
      <c r="B10" s="91" t="s">
        <v>218</v>
      </c>
      <c r="C10" s="31" t="s">
        <v>219</v>
      </c>
    </row>
    <row r="12" spans="2:3" x14ac:dyDescent="0.3">
      <c r="B12" s="125" t="s">
        <v>24</v>
      </c>
    </row>
    <row r="13" spans="2:3" x14ac:dyDescent="0.3">
      <c r="B13" s="127" t="s">
        <v>25</v>
      </c>
    </row>
    <row r="14" spans="2:3" x14ac:dyDescent="0.3">
      <c r="B14" s="128" t="s">
        <v>220</v>
      </c>
    </row>
    <row r="15" spans="2:3" x14ac:dyDescent="0.3">
      <c r="B15" s="129" t="s">
        <v>226</v>
      </c>
    </row>
    <row r="16" spans="2:3" x14ac:dyDescent="0.3">
      <c r="B16" s="130" t="s">
        <v>222</v>
      </c>
    </row>
    <row r="17" spans="2:4" x14ac:dyDescent="0.3">
      <c r="B17" s="125"/>
    </row>
    <row r="18" spans="2:4" ht="45" customHeight="1" x14ac:dyDescent="0.3">
      <c r="B18" s="142" t="s">
        <v>66</v>
      </c>
      <c r="C18" s="142"/>
    </row>
    <row r="19" spans="2:4" x14ac:dyDescent="0.3">
      <c r="B19" s="142" t="s">
        <v>223</v>
      </c>
      <c r="C19" s="142"/>
    </row>
    <row r="20" spans="2:4" x14ac:dyDescent="0.3">
      <c r="B20" s="142" t="s">
        <v>228</v>
      </c>
      <c r="C20" s="142"/>
    </row>
    <row r="21" spans="2:4" x14ac:dyDescent="0.3">
      <c r="B21" s="142" t="s">
        <v>229</v>
      </c>
      <c r="C21" s="142"/>
    </row>
    <row r="22" spans="2:4" x14ac:dyDescent="0.3">
      <c r="B22" s="142" t="s">
        <v>100</v>
      </c>
      <c r="C22" s="142"/>
    </row>
    <row r="24" spans="2:4" x14ac:dyDescent="0.3">
      <c r="B24" s="142" t="s">
        <v>224</v>
      </c>
      <c r="C24" s="142"/>
      <c r="D24" s="89"/>
    </row>
    <row r="25" spans="2:4" x14ac:dyDescent="0.3">
      <c r="B25" s="142" t="s">
        <v>317</v>
      </c>
      <c r="C25" s="142"/>
      <c r="D25" s="89"/>
    </row>
    <row r="26" spans="2:4" x14ac:dyDescent="0.3">
      <c r="B26" s="144" t="s">
        <v>225</v>
      </c>
      <c r="C26" s="144"/>
      <c r="D26" s="144"/>
    </row>
    <row r="27" spans="2:4" x14ac:dyDescent="0.3">
      <c r="B27" s="142"/>
      <c r="C27" s="142"/>
    </row>
    <row r="28" spans="2:4" x14ac:dyDescent="0.3">
      <c r="B28" s="142" t="s">
        <v>99</v>
      </c>
      <c r="C28" s="142"/>
    </row>
    <row r="32" spans="2:4" x14ac:dyDescent="0.3">
      <c r="B32" s="125"/>
    </row>
    <row r="33" spans="2:2" x14ac:dyDescent="0.3">
      <c r="B33" s="131"/>
    </row>
  </sheetData>
  <mergeCells count="11">
    <mergeCell ref="B27:C27"/>
    <mergeCell ref="B28:C28"/>
    <mergeCell ref="B1:C1"/>
    <mergeCell ref="B26:D26"/>
    <mergeCell ref="B18:C18"/>
    <mergeCell ref="B19:C19"/>
    <mergeCell ref="B20:C20"/>
    <mergeCell ref="B21:C21"/>
    <mergeCell ref="B22:C22"/>
    <mergeCell ref="B24:C24"/>
    <mergeCell ref="B25:C25"/>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0"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6" t="s">
        <v>358</v>
      </c>
      <c r="C2" s="157"/>
      <c r="D2" s="157"/>
      <c r="E2" s="157"/>
      <c r="F2" s="158"/>
      <c r="Z2" s="26" t="s">
        <v>81</v>
      </c>
    </row>
    <row r="3" spans="2:26" ht="116.25" customHeight="1" x14ac:dyDescent="0.3">
      <c r="B3" s="159"/>
      <c r="C3" s="160"/>
      <c r="D3" s="160"/>
      <c r="E3" s="160"/>
      <c r="F3" s="161"/>
    </row>
    <row r="4" spans="2:26" ht="18" customHeight="1" x14ac:dyDescent="0.3">
      <c r="B4" s="25" t="s">
        <v>80</v>
      </c>
      <c r="C4" s="27"/>
      <c r="D4" s="27"/>
      <c r="E4" s="27"/>
      <c r="F4" s="27"/>
    </row>
    <row r="5" spans="2:26" ht="24.75" customHeight="1" x14ac:dyDescent="0.3">
      <c r="B5" s="152"/>
      <c r="C5" s="153"/>
      <c r="D5" s="153"/>
      <c r="E5" s="153"/>
      <c r="F5" s="154"/>
    </row>
    <row r="6" spans="2:26" ht="13.5" customHeight="1" x14ac:dyDescent="0.3">
      <c r="B6" s="27"/>
      <c r="C6" s="27"/>
      <c r="D6" s="27"/>
      <c r="E6" s="27"/>
      <c r="F6" s="27"/>
    </row>
    <row r="7" spans="2:26" x14ac:dyDescent="0.3">
      <c r="B7" s="25" t="s">
        <v>50</v>
      </c>
    </row>
    <row r="8" spans="2:26" x14ac:dyDescent="0.3">
      <c r="B8" s="164" t="s">
        <v>27</v>
      </c>
      <c r="C8" s="165"/>
      <c r="D8" s="162" t="s">
        <v>30</v>
      </c>
      <c r="E8" s="162"/>
      <c r="F8" s="162"/>
    </row>
    <row r="9" spans="2:26" ht="22.5" customHeight="1" x14ac:dyDescent="0.3">
      <c r="B9" s="166" t="s">
        <v>304</v>
      </c>
      <c r="C9" s="167"/>
      <c r="D9" s="152" t="s">
        <v>341</v>
      </c>
      <c r="E9" s="153"/>
      <c r="F9" s="154"/>
    </row>
    <row r="10" spans="2:26" ht="22.5" customHeight="1" x14ac:dyDescent="0.3">
      <c r="B10" s="166" t="s">
        <v>227</v>
      </c>
      <c r="C10" s="167"/>
      <c r="D10" s="163" t="s">
        <v>342</v>
      </c>
      <c r="E10" s="163"/>
      <c r="F10" s="163"/>
    </row>
    <row r="11" spans="2:26" ht="22.5" customHeight="1" x14ac:dyDescent="0.3">
      <c r="B11" s="166" t="s">
        <v>343</v>
      </c>
      <c r="C11" s="167"/>
      <c r="D11" s="152" t="s">
        <v>344</v>
      </c>
      <c r="E11" s="153"/>
      <c r="F11" s="154"/>
    </row>
    <row r="12" spans="2:26" ht="22.5" customHeight="1" x14ac:dyDescent="0.3">
      <c r="B12" s="150"/>
      <c r="C12" s="151"/>
      <c r="D12" s="155"/>
      <c r="E12" s="155"/>
      <c r="F12" s="155"/>
    </row>
    <row r="13" spans="2:26" ht="22.5" customHeight="1" x14ac:dyDescent="0.3">
      <c r="B13" s="150"/>
      <c r="C13" s="151"/>
      <c r="D13" s="155"/>
      <c r="E13" s="155"/>
      <c r="F13" s="155"/>
    </row>
    <row r="14" spans="2:26" ht="22.5" customHeight="1" x14ac:dyDescent="0.3">
      <c r="B14" s="150"/>
      <c r="C14" s="151"/>
      <c r="D14" s="155"/>
      <c r="E14" s="155"/>
      <c r="F14" s="155"/>
    </row>
    <row r="15" spans="2:26" ht="22.5" customHeight="1" x14ac:dyDescent="0.3">
      <c r="B15" s="150"/>
      <c r="C15" s="151"/>
      <c r="D15" s="155"/>
      <c r="E15" s="155"/>
      <c r="F15" s="155"/>
    </row>
    <row r="16" spans="2:26" ht="22.5" customHeight="1" x14ac:dyDescent="0.3">
      <c r="B16" s="150"/>
      <c r="C16" s="151"/>
      <c r="D16" s="155"/>
      <c r="E16" s="155"/>
      <c r="F16" s="155"/>
    </row>
    <row r="17" spans="2:11" ht="22.5" customHeight="1" x14ac:dyDescent="0.3">
      <c r="B17" s="150"/>
      <c r="C17" s="151"/>
      <c r="D17" s="155"/>
      <c r="E17" s="155"/>
      <c r="F17" s="155"/>
    </row>
    <row r="18" spans="2:11" ht="22.5" customHeight="1" x14ac:dyDescent="0.3">
      <c r="B18" s="150"/>
      <c r="C18" s="151"/>
      <c r="D18" s="155"/>
      <c r="E18" s="155"/>
      <c r="F18" s="155"/>
    </row>
    <row r="19" spans="2:11" ht="22.5" customHeight="1" x14ac:dyDescent="0.3">
      <c r="B19" s="150"/>
      <c r="C19" s="151"/>
      <c r="D19" s="155"/>
      <c r="E19" s="155"/>
      <c r="F19" s="155"/>
    </row>
    <row r="20" spans="2:11" ht="22.5" customHeight="1" x14ac:dyDescent="0.3">
      <c r="B20" s="150"/>
      <c r="C20" s="151"/>
      <c r="D20" s="155"/>
      <c r="E20" s="155"/>
      <c r="F20" s="155"/>
    </row>
    <row r="21" spans="2:11" ht="22.5" customHeight="1" x14ac:dyDescent="0.3">
      <c r="B21" s="150"/>
      <c r="C21" s="151"/>
      <c r="D21" s="155"/>
      <c r="E21" s="155"/>
      <c r="F21" s="155"/>
    </row>
    <row r="22" spans="2:11" ht="22.5" customHeight="1" x14ac:dyDescent="0.3">
      <c r="B22" s="150"/>
      <c r="C22" s="151"/>
      <c r="D22" s="155"/>
      <c r="E22" s="155"/>
      <c r="F22" s="155"/>
    </row>
    <row r="23" spans="2:11" ht="22.5" customHeight="1" x14ac:dyDescent="0.3">
      <c r="B23" s="150"/>
      <c r="C23" s="151"/>
      <c r="D23" s="155"/>
      <c r="E23" s="155"/>
      <c r="F23" s="155"/>
    </row>
    <row r="24" spans="2:11" ht="12.75" customHeight="1" x14ac:dyDescent="0.3">
      <c r="B24" s="28"/>
      <c r="C24" s="28"/>
      <c r="D24" s="29"/>
      <c r="E24" s="29"/>
      <c r="F24" s="29"/>
    </row>
    <row r="25" spans="2:11" x14ac:dyDescent="0.3">
      <c r="B25" s="25" t="s">
        <v>51</v>
      </c>
    </row>
    <row r="26" spans="2:11" ht="38.25" customHeight="1" x14ac:dyDescent="0.3">
      <c r="B26" s="146" t="s">
        <v>48</v>
      </c>
      <c r="C26" s="148" t="s">
        <v>27</v>
      </c>
      <c r="D26" s="148" t="s">
        <v>28</v>
      </c>
      <c r="E26" s="148" t="s">
        <v>30</v>
      </c>
      <c r="F26" s="146" t="s">
        <v>31</v>
      </c>
      <c r="G26" s="145" t="s">
        <v>102</v>
      </c>
      <c r="H26" s="145"/>
      <c r="I26" s="145"/>
      <c r="J26" s="145"/>
      <c r="K26" s="145"/>
    </row>
    <row r="27" spans="2:11" x14ac:dyDescent="0.3">
      <c r="B27" s="147"/>
      <c r="C27" s="149"/>
      <c r="D27" s="149"/>
      <c r="E27" s="149"/>
      <c r="F27" s="147"/>
      <c r="G27" s="65" t="s">
        <v>103</v>
      </c>
      <c r="H27" s="65" t="s">
        <v>104</v>
      </c>
      <c r="I27" s="65" t="s">
        <v>105</v>
      </c>
      <c r="J27" s="65" t="s">
        <v>106</v>
      </c>
      <c r="K27" s="65" t="s">
        <v>107</v>
      </c>
    </row>
    <row r="28" spans="2:11" ht="45" x14ac:dyDescent="0.3">
      <c r="B28" s="30" t="s">
        <v>356</v>
      </c>
      <c r="C28" s="30" t="str">
        <f>D9</f>
        <v>Underground section of overhead line</v>
      </c>
      <c r="D28" s="30" t="s">
        <v>29</v>
      </c>
      <c r="E28" s="31" t="s">
        <v>357</v>
      </c>
      <c r="F28" s="30" t="s">
        <v>158</v>
      </c>
      <c r="G28" s="66"/>
      <c r="H28" s="66"/>
      <c r="I28" s="66"/>
      <c r="J28" s="66"/>
      <c r="K28" s="30"/>
    </row>
    <row r="29" spans="2:11" ht="27.75" customHeight="1" x14ac:dyDescent="0.3">
      <c r="B29" s="30">
        <v>1</v>
      </c>
      <c r="C29" s="31" t="str">
        <f>IF('Option 1'!$C$1="","",'Option 1'!$C$1)</f>
        <v>Negotiate with land owner to purchase easement</v>
      </c>
      <c r="D29" s="30" t="s">
        <v>81</v>
      </c>
      <c r="E29" s="31"/>
      <c r="F29" s="30"/>
      <c r="G29" s="66">
        <f>'Option 1'!$C$4</f>
        <v>-7.0815993945203531E-3</v>
      </c>
      <c r="H29" s="66">
        <f>'Option 1'!$C$5</f>
        <v>-1.1659709386158108E-2</v>
      </c>
      <c r="I29" s="66">
        <f>'Option 1'!$C$6</f>
        <v>-1.617448147437487E-2</v>
      </c>
      <c r="J29" s="66">
        <f>'Option 1'!$C$7</f>
        <v>-2.2898410565589531E-2</v>
      </c>
      <c r="K29" s="67"/>
    </row>
    <row r="30" spans="2:11" ht="27.75" customHeight="1" x14ac:dyDescent="0.3">
      <c r="B30" s="30">
        <v>2</v>
      </c>
      <c r="C30" s="31" t="str">
        <f>IF('Option 2'!$C$1="","",'Option 2'!$C$1)</f>
        <v>Seek necessary wayleave</v>
      </c>
      <c r="D30" s="30" t="s">
        <v>81</v>
      </c>
      <c r="E30" s="31"/>
      <c r="F30" s="30"/>
      <c r="G30" s="66">
        <f>'Option 2'!$C$4</f>
        <v>-0.20062198275529011</v>
      </c>
      <c r="H30" s="66">
        <f>'Option 2'!$C$5</f>
        <v>-0.2450982891967568</v>
      </c>
      <c r="I30" s="66">
        <f>'Option 2'!$C$6</f>
        <v>-0.27559680257418995</v>
      </c>
      <c r="J30" s="66">
        <f>'Option 2'!$C$7</f>
        <v>-0.3076912412976886</v>
      </c>
      <c r="K30" s="30"/>
    </row>
    <row r="31" spans="2:11" ht="27.75" customHeight="1" x14ac:dyDescent="0.3">
      <c r="B31" s="30">
        <v>3</v>
      </c>
      <c r="C31" s="30"/>
      <c r="D31" s="30"/>
      <c r="E31" s="31"/>
      <c r="F31" s="30"/>
      <c r="G31" s="66"/>
      <c r="H31" s="66"/>
      <c r="I31" s="66"/>
      <c r="J31" s="66"/>
      <c r="K31" s="30"/>
    </row>
    <row r="32" spans="2:11" ht="27.75" customHeight="1" x14ac:dyDescent="0.3">
      <c r="B32" s="30">
        <v>4</v>
      </c>
      <c r="C32" s="30"/>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C29:F30 C31:K32 C28:K28">
    <cfRule type="expression" dxfId="9" priority="15">
      <formula>$D28="adopted"</formula>
    </cfRule>
  </conditionalFormatting>
  <conditionalFormatting sqref="G29:K29 G30:J30">
    <cfRule type="expression" dxfId="8" priority="12">
      <formula>$D29="adopted"</formula>
    </cfRule>
  </conditionalFormatting>
  <conditionalFormatting sqref="K30">
    <cfRule type="expression" dxfId="7" priority="11">
      <formula>$D30="adopted"</formula>
    </cfRule>
  </conditionalFormatting>
  <conditionalFormatting sqref="G31:J31">
    <cfRule type="expression" dxfId="6" priority="8">
      <formula>$D31="adopted"</formula>
    </cfRule>
  </conditionalFormatting>
  <conditionalFormatting sqref="G32:J32">
    <cfRule type="expression" dxfId="5" priority="7">
      <formula>$D32="adopted"</formula>
    </cfRule>
  </conditionalFormatting>
  <conditionalFormatting sqref="B28">
    <cfRule type="expression" dxfId="4" priority="5">
      <formula>$D28="Adopted"</formula>
    </cfRule>
  </conditionalFormatting>
  <conditionalFormatting sqref="B29">
    <cfRule type="expression" dxfId="3" priority="4">
      <formula>$D29="Adopted"</formula>
    </cfRule>
  </conditionalFormatting>
  <conditionalFormatting sqref="B30">
    <cfRule type="expression" dxfId="2" priority="3">
      <formula>$D30="Adopted"</formula>
    </cfRule>
  </conditionalFormatting>
  <conditionalFormatting sqref="B31">
    <cfRule type="expression" dxfId="1" priority="2">
      <formula>$D31="Adopted"</formula>
    </cfRule>
  </conditionalFormatting>
  <conditionalFormatting sqref="B32">
    <cfRule type="expression" dxfId="0" priority="1">
      <formula>$D32="Adopted"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03" t="s">
        <v>297</v>
      </c>
      <c r="E3" s="21"/>
      <c r="F3" s="78"/>
      <c r="G3" s="121"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02"/>
      <c r="H12" s="104">
        <f>$D$40/1000</f>
        <v>0.50284700000000004</v>
      </c>
      <c r="I12" s="104">
        <f>$D$41/1000</f>
        <v>0.4883515000000001</v>
      </c>
      <c r="J12" s="104">
        <f>$D$42/1000</f>
        <v>0.47385600000000011</v>
      </c>
      <c r="K12" s="104">
        <f>$D$43/1000</f>
        <v>0.45936050000000012</v>
      </c>
      <c r="L12" s="104">
        <f>$D$44/1000</f>
        <v>0.44486500000000012</v>
      </c>
      <c r="M12" s="104">
        <f>$D$45/1000</f>
        <v>0.43036950000000013</v>
      </c>
      <c r="N12" s="104">
        <f>$D$46/1000</f>
        <v>0.41587400000000013</v>
      </c>
      <c r="O12" s="104">
        <f>$D$47/1000</f>
        <v>0.40137850000000014</v>
      </c>
      <c r="P12" s="104">
        <f>$D$48/1000</f>
        <v>0.38688300000000014</v>
      </c>
      <c r="Q12" s="104">
        <f>$D$49/1000</f>
        <v>0.37238750000000015</v>
      </c>
      <c r="R12" s="104">
        <f>$D$50/1000</f>
        <v>0.35789200000000015</v>
      </c>
      <c r="S12" s="104">
        <f>$D$51/1000</f>
        <v>0.34339650000000016</v>
      </c>
      <c r="T12" s="104">
        <f>$D$52/1000</f>
        <v>0.32890100000000017</v>
      </c>
      <c r="U12" s="104">
        <f>$D$53/1000</f>
        <v>0.31440550000000017</v>
      </c>
      <c r="V12" s="104">
        <f>$D$54/1000</f>
        <v>0.29991000000000018</v>
      </c>
      <c r="W12" s="104">
        <f>$D$55/1000</f>
        <v>0.28541450000000018</v>
      </c>
      <c r="X12" s="104">
        <f>$D$56/1000</f>
        <v>0.27091900000000019</v>
      </c>
      <c r="Y12" s="104">
        <f>$D$57/1000</f>
        <v>0.25642350000000019</v>
      </c>
      <c r="Z12" s="104">
        <f>$D$58/1000</f>
        <v>0.24192800000000023</v>
      </c>
      <c r="AA12" s="104">
        <f>$D$59/1000</f>
        <v>0.22743250000000023</v>
      </c>
      <c r="AB12" s="104">
        <f>$D$60/1000</f>
        <v>0.21293700000000024</v>
      </c>
      <c r="AC12" s="104">
        <f>$D$61/1000</f>
        <v>0.19844150000000024</v>
      </c>
      <c r="AD12" s="104">
        <f>$D$62/1000</f>
        <v>0.18394600000000025</v>
      </c>
      <c r="AE12" s="104">
        <f>$D$63/1000</f>
        <v>0.16945050000000025</v>
      </c>
      <c r="AF12" s="104">
        <f>$D$64/1000</f>
        <v>0.15495500000000026</v>
      </c>
      <c r="AG12" s="104">
        <f>$D$65/1000</f>
        <v>0.14045950000000026</v>
      </c>
      <c r="AH12" s="104">
        <f>$D$66/1000</f>
        <v>0.12596400000000027</v>
      </c>
      <c r="AI12" s="104">
        <f>$D$67/1000</f>
        <v>0.11146850000000026</v>
      </c>
      <c r="AJ12" s="104">
        <f>$D$68/1000</f>
        <v>9.6973000000000253E-2</v>
      </c>
      <c r="AK12" s="104">
        <f>$D$69/1000</f>
        <v>8.2477500000000245E-2</v>
      </c>
      <c r="AL12" s="104">
        <f>$D$70/1000</f>
        <v>6.7982000000000237E-2</v>
      </c>
      <c r="AM12" s="104">
        <f>$D$71/1000</f>
        <v>5.3486500000000242E-2</v>
      </c>
      <c r="AN12" s="104">
        <f>$D$72/1000</f>
        <v>3.8991000000000241E-2</v>
      </c>
      <c r="AO12" s="104">
        <f>$D$73/1000</f>
        <v>2.4495500000000243E-2</v>
      </c>
      <c r="AP12" s="104">
        <f>$D$74/1000</f>
        <v>0.01</v>
      </c>
      <c r="AQ12" s="104">
        <f>$AP$12</f>
        <v>0.01</v>
      </c>
      <c r="AR12" s="104">
        <f t="shared" ref="AR12:BG12" si="1">$AP$12</f>
        <v>0.01</v>
      </c>
      <c r="AS12" s="104">
        <f t="shared" si="1"/>
        <v>0.01</v>
      </c>
      <c r="AT12" s="104">
        <f t="shared" si="1"/>
        <v>0.01</v>
      </c>
      <c r="AU12" s="104">
        <f t="shared" si="1"/>
        <v>0.01</v>
      </c>
      <c r="AV12" s="104">
        <f t="shared" si="1"/>
        <v>0.01</v>
      </c>
      <c r="AW12" s="104">
        <f t="shared" si="1"/>
        <v>0.01</v>
      </c>
      <c r="AX12" s="104">
        <f t="shared" si="1"/>
        <v>0.01</v>
      </c>
      <c r="AY12" s="104">
        <f t="shared" si="1"/>
        <v>0.01</v>
      </c>
      <c r="AZ12" s="104">
        <f t="shared" si="1"/>
        <v>0.01</v>
      </c>
      <c r="BA12" s="104">
        <f t="shared" si="1"/>
        <v>0.01</v>
      </c>
      <c r="BB12" s="104">
        <f t="shared" si="1"/>
        <v>0.01</v>
      </c>
      <c r="BC12" s="104">
        <f t="shared" si="1"/>
        <v>0.01</v>
      </c>
      <c r="BD12" s="104">
        <f t="shared" si="1"/>
        <v>0.01</v>
      </c>
      <c r="BE12" s="104">
        <f t="shared" si="1"/>
        <v>0.01</v>
      </c>
      <c r="BF12" s="104">
        <f t="shared" si="1"/>
        <v>0.01</v>
      </c>
      <c r="BG12" s="104">
        <f t="shared" si="1"/>
        <v>0.01</v>
      </c>
    </row>
    <row r="13" spans="1:59" x14ac:dyDescent="0.3">
      <c r="A13" s="21"/>
      <c r="B13" s="168" t="s">
        <v>75</v>
      </c>
      <c r="C13" s="169"/>
      <c r="D13" s="120"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0"/>
      <c r="C14" s="171"/>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2" t="s">
        <v>330</v>
      </c>
      <c r="C15" s="42" t="s">
        <v>323</v>
      </c>
      <c r="D15" s="119">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2"/>
      <c r="C16" s="42" t="s">
        <v>324</v>
      </c>
      <c r="D16" s="119">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2"/>
      <c r="C17" s="42" t="s">
        <v>325</v>
      </c>
      <c r="D17" s="119">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2"/>
      <c r="C18" s="42" t="s">
        <v>326</v>
      </c>
      <c r="D18" s="119">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2"/>
      <c r="C19" s="42" t="s">
        <v>327</v>
      </c>
      <c r="D19" s="119">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2"/>
      <c r="C20" s="42" t="s">
        <v>328</v>
      </c>
      <c r="D20" s="119">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2"/>
      <c r="C21" s="42" t="s">
        <v>253</v>
      </c>
      <c r="D21" s="119">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2"/>
      <c r="C22" s="42" t="s">
        <v>254</v>
      </c>
      <c r="D22" s="119">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2"/>
      <c r="C23" s="42" t="s">
        <v>74</v>
      </c>
      <c r="D23" s="119">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2"/>
      <c r="C24" s="42" t="s">
        <v>109</v>
      </c>
      <c r="D24" s="119">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99"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0" t="s">
        <v>293</v>
      </c>
    </row>
    <row r="34" spans="2:5" x14ac:dyDescent="0.3">
      <c r="B34" s="105" t="s">
        <v>247</v>
      </c>
      <c r="C34" s="20" t="s">
        <v>253</v>
      </c>
      <c r="D34" s="20">
        <f>0.58982*1000</f>
        <v>589.82000000000005</v>
      </c>
      <c r="E34" s="20" t="s">
        <v>294</v>
      </c>
    </row>
    <row r="35" spans="2:5" x14ac:dyDescent="0.3">
      <c r="B35" s="105" t="s">
        <v>248</v>
      </c>
      <c r="C35" s="20" t="s">
        <v>254</v>
      </c>
      <c r="D35" s="74">
        <f>D34-$D$78</f>
        <v>575.32450000000006</v>
      </c>
    </row>
    <row r="36" spans="2:5" x14ac:dyDescent="0.3">
      <c r="B36" s="105"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01">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F24" sqref="F24"/>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353</v>
      </c>
      <c r="C1" s="3" t="str">
        <f>'Option summary'!D9</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7" t="s">
        <v>11</v>
      </c>
      <c r="B7" s="62" t="s">
        <v>158</v>
      </c>
      <c r="C7" s="61"/>
      <c r="D7" s="62" t="s">
        <v>40</v>
      </c>
      <c r="E7" s="63">
        <v>-2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8"/>
      <c r="B8" s="62" t="s">
        <v>176</v>
      </c>
      <c r="C8" s="61"/>
      <c r="D8" s="62" t="s">
        <v>40</v>
      </c>
      <c r="E8" s="63">
        <v>-1E-3</v>
      </c>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8"/>
      <c r="B9" s="62" t="s">
        <v>181</v>
      </c>
      <c r="C9" s="61"/>
      <c r="D9" s="62" t="s">
        <v>40</v>
      </c>
      <c r="E9" s="63">
        <f>-200/1000000</f>
        <v>-2.0000000000000001E-4</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8"/>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8"/>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9"/>
      <c r="B12" s="117" t="s">
        <v>197</v>
      </c>
      <c r="C12" s="59"/>
      <c r="D12" s="118" t="s">
        <v>40</v>
      </c>
      <c r="E12" s="60">
        <f>SUM(E7:E11)</f>
        <v>-2.0011999999999999</v>
      </c>
      <c r="F12" s="60">
        <f t="shared" ref="F12:AW12" si="0">SUM(F7:F11)</f>
        <v>0</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3"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4"/>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4"/>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4"/>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4"/>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4"/>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4"/>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4"/>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4"/>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4"/>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4"/>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5"/>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6"/>
      <c r="B25" s="14"/>
    </row>
    <row r="26" spans="1:56" x14ac:dyDescent="0.3">
      <c r="A26" s="76"/>
    </row>
    <row r="27" spans="1:56" x14ac:dyDescent="0.3">
      <c r="A27" s="109"/>
      <c r="B27" s="116" t="s">
        <v>217</v>
      </c>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11"/>
      <c r="AZ27" s="111"/>
      <c r="BA27" s="111"/>
      <c r="BB27" s="111"/>
      <c r="BC27" s="111"/>
      <c r="BD27" s="111"/>
    </row>
    <row r="28" spans="1:56" x14ac:dyDescent="0.3">
      <c r="A28" s="112"/>
      <c r="B28" s="113"/>
      <c r="C28" s="114"/>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row>
    <row r="29" spans="1:56" ht="12.75" customHeight="1" x14ac:dyDescent="0.3">
      <c r="A29" s="176"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6"/>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6"/>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6"/>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6"/>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6"/>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6"/>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6"/>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22"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70" zoomScaleNormal="70" workbookViewId="0">
      <selection activeCell="C25" sqref="C25"/>
    </sheetView>
  </sheetViews>
  <sheetFormatPr defaultRowHeight="15" x14ac:dyDescent="0.25"/>
  <cols>
    <col min="1" max="1" width="5.85546875" customWidth="1"/>
    <col min="2" max="2" width="64.85546875" customWidth="1"/>
    <col min="3" max="3" width="76" customWidth="1"/>
  </cols>
  <sheetData>
    <row r="1" spans="1:3" ht="18.75" x14ac:dyDescent="0.3">
      <c r="A1" s="1" t="s">
        <v>303</v>
      </c>
    </row>
    <row r="2" spans="1:3" x14ac:dyDescent="0.25">
      <c r="A2" t="s">
        <v>78</v>
      </c>
    </row>
    <row r="4" spans="1:3" ht="15.75" thickBot="1" x14ac:dyDescent="0.3"/>
    <row r="5" spans="1:3" ht="165" x14ac:dyDescent="0.25">
      <c r="A5" s="180" t="s">
        <v>11</v>
      </c>
      <c r="B5" s="132" t="s">
        <v>158</v>
      </c>
      <c r="C5" s="133" t="s">
        <v>354</v>
      </c>
    </row>
    <row r="6" spans="1:3" ht="45" x14ac:dyDescent="0.25">
      <c r="A6" s="181"/>
      <c r="B6" s="134" t="s">
        <v>176</v>
      </c>
      <c r="C6" s="135" t="s">
        <v>345</v>
      </c>
    </row>
    <row r="7" spans="1:3" ht="60" x14ac:dyDescent="0.25">
      <c r="A7" s="181"/>
      <c r="B7" s="134" t="s">
        <v>181</v>
      </c>
      <c r="C7" s="135" t="s">
        <v>346</v>
      </c>
    </row>
    <row r="8" spans="1:3" x14ac:dyDescent="0.25">
      <c r="A8" s="181"/>
      <c r="B8" s="134" t="s">
        <v>198</v>
      </c>
      <c r="C8" s="136"/>
    </row>
    <row r="9" spans="1:3" x14ac:dyDescent="0.25">
      <c r="A9" s="181"/>
      <c r="B9" s="134" t="s">
        <v>198</v>
      </c>
      <c r="C9" s="136"/>
    </row>
    <row r="10" spans="1:3" ht="15.75" thickBot="1" x14ac:dyDescent="0.3">
      <c r="A10" s="182"/>
      <c r="B10" s="117" t="s">
        <v>197</v>
      </c>
      <c r="C10" s="137"/>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C20" sqref="C20"/>
      <selection pane="topRight" activeCell="C20" sqref="C20"/>
      <selection pane="bottomLeft" activeCell="C20" sqref="C20"/>
      <selection pane="bottomRight" activeCell="E15" sqref="B15:E1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Negotiate with land owner to purchase easement</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-7.0815993945203531E-3</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-1.1659709386158108E-2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-1.617448147437487E-2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-2.2898410565589531E-2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06"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7" t="s">
        <v>11</v>
      </c>
      <c r="B13" s="62" t="s">
        <v>158</v>
      </c>
      <c r="C13" s="61"/>
      <c r="D13" s="62" t="s">
        <v>40</v>
      </c>
      <c r="E13" s="63">
        <v>-2</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8"/>
      <c r="B14" s="62" t="s">
        <v>176</v>
      </c>
      <c r="C14" s="61"/>
      <c r="D14" s="62" t="s">
        <v>40</v>
      </c>
      <c r="E14" s="63">
        <v>-1E-3</v>
      </c>
      <c r="F14" s="63">
        <f>E14</f>
        <v>-1E-3</v>
      </c>
      <c r="G14" s="63">
        <f t="shared" ref="G14:AW14" si="0">F14</f>
        <v>-1E-3</v>
      </c>
      <c r="H14" s="63">
        <f t="shared" si="0"/>
        <v>-1E-3</v>
      </c>
      <c r="I14" s="63">
        <f t="shared" si="0"/>
        <v>-1E-3</v>
      </c>
      <c r="J14" s="63">
        <f t="shared" si="0"/>
        <v>-1E-3</v>
      </c>
      <c r="K14" s="63">
        <f t="shared" si="0"/>
        <v>-1E-3</v>
      </c>
      <c r="L14" s="63">
        <f t="shared" si="0"/>
        <v>-1E-3</v>
      </c>
      <c r="M14" s="63">
        <f t="shared" si="0"/>
        <v>-1E-3</v>
      </c>
      <c r="N14" s="63">
        <f t="shared" si="0"/>
        <v>-1E-3</v>
      </c>
      <c r="O14" s="63">
        <f t="shared" si="0"/>
        <v>-1E-3</v>
      </c>
      <c r="P14" s="63">
        <f t="shared" si="0"/>
        <v>-1E-3</v>
      </c>
      <c r="Q14" s="63">
        <f t="shared" si="0"/>
        <v>-1E-3</v>
      </c>
      <c r="R14" s="63">
        <f t="shared" si="0"/>
        <v>-1E-3</v>
      </c>
      <c r="S14" s="63">
        <f t="shared" si="0"/>
        <v>-1E-3</v>
      </c>
      <c r="T14" s="63">
        <f t="shared" si="0"/>
        <v>-1E-3</v>
      </c>
      <c r="U14" s="63">
        <f t="shared" si="0"/>
        <v>-1E-3</v>
      </c>
      <c r="V14" s="63">
        <f t="shared" si="0"/>
        <v>-1E-3</v>
      </c>
      <c r="W14" s="63">
        <f t="shared" si="0"/>
        <v>-1E-3</v>
      </c>
      <c r="X14" s="63">
        <f t="shared" si="0"/>
        <v>-1E-3</v>
      </c>
      <c r="Y14" s="63">
        <f t="shared" si="0"/>
        <v>-1E-3</v>
      </c>
      <c r="Z14" s="63">
        <f t="shared" si="0"/>
        <v>-1E-3</v>
      </c>
      <c r="AA14" s="63">
        <f t="shared" si="0"/>
        <v>-1E-3</v>
      </c>
      <c r="AB14" s="63">
        <f t="shared" si="0"/>
        <v>-1E-3</v>
      </c>
      <c r="AC14" s="63">
        <f t="shared" si="0"/>
        <v>-1E-3</v>
      </c>
      <c r="AD14" s="63">
        <f t="shared" si="0"/>
        <v>-1E-3</v>
      </c>
      <c r="AE14" s="63">
        <f t="shared" si="0"/>
        <v>-1E-3</v>
      </c>
      <c r="AF14" s="63">
        <f t="shared" si="0"/>
        <v>-1E-3</v>
      </c>
      <c r="AG14" s="63">
        <f t="shared" si="0"/>
        <v>-1E-3</v>
      </c>
      <c r="AH14" s="63">
        <f t="shared" si="0"/>
        <v>-1E-3</v>
      </c>
      <c r="AI14" s="63">
        <f t="shared" si="0"/>
        <v>-1E-3</v>
      </c>
      <c r="AJ14" s="63">
        <f t="shared" si="0"/>
        <v>-1E-3</v>
      </c>
      <c r="AK14" s="63">
        <f t="shared" si="0"/>
        <v>-1E-3</v>
      </c>
      <c r="AL14" s="63">
        <f t="shared" si="0"/>
        <v>-1E-3</v>
      </c>
      <c r="AM14" s="63">
        <f t="shared" si="0"/>
        <v>-1E-3</v>
      </c>
      <c r="AN14" s="63">
        <f t="shared" si="0"/>
        <v>-1E-3</v>
      </c>
      <c r="AO14" s="63">
        <f t="shared" si="0"/>
        <v>-1E-3</v>
      </c>
      <c r="AP14" s="63">
        <f t="shared" si="0"/>
        <v>-1E-3</v>
      </c>
      <c r="AQ14" s="63">
        <f t="shared" si="0"/>
        <v>-1E-3</v>
      </c>
      <c r="AR14" s="63">
        <f t="shared" si="0"/>
        <v>-1E-3</v>
      </c>
      <c r="AS14" s="63">
        <f t="shared" si="0"/>
        <v>-1E-3</v>
      </c>
      <c r="AT14" s="63">
        <f t="shared" si="0"/>
        <v>-1E-3</v>
      </c>
      <c r="AU14" s="63">
        <f t="shared" si="0"/>
        <v>-1E-3</v>
      </c>
      <c r="AV14" s="63">
        <f t="shared" si="0"/>
        <v>-1E-3</v>
      </c>
      <c r="AW14" s="63">
        <f t="shared" si="0"/>
        <v>-1E-3</v>
      </c>
      <c r="AX14" s="62"/>
      <c r="AY14" s="62"/>
      <c r="AZ14" s="62"/>
      <c r="BA14" s="62"/>
      <c r="BB14" s="62"/>
      <c r="BC14" s="62"/>
      <c r="BD14" s="62"/>
    </row>
    <row r="15" spans="1:56" x14ac:dyDescent="0.3">
      <c r="A15" s="178"/>
      <c r="B15" s="62" t="s">
        <v>181</v>
      </c>
      <c r="C15" s="61"/>
      <c r="D15" s="62" t="s">
        <v>40</v>
      </c>
      <c r="E15" s="63">
        <f>-200/1000000</f>
        <v>-2.0000000000000001E-4</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8"/>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8"/>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9"/>
      <c r="B18" s="117" t="s">
        <v>197</v>
      </c>
      <c r="C18" s="123"/>
      <c r="D18" s="118" t="s">
        <v>40</v>
      </c>
      <c r="E18" s="60">
        <f>SUM(E13:E17)</f>
        <v>-2.0011999999999999</v>
      </c>
      <c r="F18" s="60">
        <f t="shared" ref="F18:AW18" si="1">SUM(F13:F17)</f>
        <v>-1E-3</v>
      </c>
      <c r="G18" s="60">
        <f t="shared" si="1"/>
        <v>-1E-3</v>
      </c>
      <c r="H18" s="60">
        <f t="shared" si="1"/>
        <v>-1E-3</v>
      </c>
      <c r="I18" s="60">
        <f t="shared" si="1"/>
        <v>-1E-3</v>
      </c>
      <c r="J18" s="60">
        <f t="shared" si="1"/>
        <v>-1E-3</v>
      </c>
      <c r="K18" s="60">
        <f t="shared" si="1"/>
        <v>-1E-3</v>
      </c>
      <c r="L18" s="60">
        <f t="shared" si="1"/>
        <v>-1E-3</v>
      </c>
      <c r="M18" s="60">
        <f t="shared" si="1"/>
        <v>-1E-3</v>
      </c>
      <c r="N18" s="60">
        <f t="shared" si="1"/>
        <v>-1E-3</v>
      </c>
      <c r="O18" s="60">
        <f t="shared" si="1"/>
        <v>-1E-3</v>
      </c>
      <c r="P18" s="60">
        <f t="shared" si="1"/>
        <v>-1E-3</v>
      </c>
      <c r="Q18" s="60">
        <f t="shared" si="1"/>
        <v>-1E-3</v>
      </c>
      <c r="R18" s="60">
        <f t="shared" si="1"/>
        <v>-1E-3</v>
      </c>
      <c r="S18" s="60">
        <f t="shared" si="1"/>
        <v>-1E-3</v>
      </c>
      <c r="T18" s="60">
        <f t="shared" si="1"/>
        <v>-1E-3</v>
      </c>
      <c r="U18" s="60">
        <f t="shared" si="1"/>
        <v>-1E-3</v>
      </c>
      <c r="V18" s="60">
        <f t="shared" si="1"/>
        <v>-1E-3</v>
      </c>
      <c r="W18" s="60">
        <f t="shared" si="1"/>
        <v>-1E-3</v>
      </c>
      <c r="X18" s="60">
        <f t="shared" si="1"/>
        <v>-1E-3</v>
      </c>
      <c r="Y18" s="60">
        <f t="shared" si="1"/>
        <v>-1E-3</v>
      </c>
      <c r="Z18" s="60">
        <f t="shared" si="1"/>
        <v>-1E-3</v>
      </c>
      <c r="AA18" s="60">
        <f t="shared" si="1"/>
        <v>-1E-3</v>
      </c>
      <c r="AB18" s="60">
        <f t="shared" si="1"/>
        <v>-1E-3</v>
      </c>
      <c r="AC18" s="60">
        <f t="shared" si="1"/>
        <v>-1E-3</v>
      </c>
      <c r="AD18" s="60">
        <f t="shared" si="1"/>
        <v>-1E-3</v>
      </c>
      <c r="AE18" s="60">
        <f t="shared" si="1"/>
        <v>-1E-3</v>
      </c>
      <c r="AF18" s="60">
        <f t="shared" si="1"/>
        <v>-1E-3</v>
      </c>
      <c r="AG18" s="60">
        <f t="shared" si="1"/>
        <v>-1E-3</v>
      </c>
      <c r="AH18" s="60">
        <f t="shared" si="1"/>
        <v>-1E-3</v>
      </c>
      <c r="AI18" s="60">
        <f t="shared" si="1"/>
        <v>-1E-3</v>
      </c>
      <c r="AJ18" s="60">
        <f t="shared" si="1"/>
        <v>-1E-3</v>
      </c>
      <c r="AK18" s="60">
        <f t="shared" si="1"/>
        <v>-1E-3</v>
      </c>
      <c r="AL18" s="60">
        <f t="shared" si="1"/>
        <v>-1E-3</v>
      </c>
      <c r="AM18" s="60">
        <f t="shared" si="1"/>
        <v>-1E-3</v>
      </c>
      <c r="AN18" s="60">
        <f t="shared" si="1"/>
        <v>-1E-3</v>
      </c>
      <c r="AO18" s="60">
        <f t="shared" si="1"/>
        <v>-1E-3</v>
      </c>
      <c r="AP18" s="60">
        <f t="shared" si="1"/>
        <v>-1E-3</v>
      </c>
      <c r="AQ18" s="60">
        <f t="shared" si="1"/>
        <v>-1E-3</v>
      </c>
      <c r="AR18" s="60">
        <f t="shared" si="1"/>
        <v>-1E-3</v>
      </c>
      <c r="AS18" s="60">
        <f t="shared" si="1"/>
        <v>-1E-3</v>
      </c>
      <c r="AT18" s="60">
        <f t="shared" si="1"/>
        <v>-1E-3</v>
      </c>
      <c r="AU18" s="60">
        <f t="shared" si="1"/>
        <v>-1E-3</v>
      </c>
      <c r="AV18" s="60">
        <f t="shared" si="1"/>
        <v>-1E-3</v>
      </c>
      <c r="AW18" s="60">
        <f t="shared" si="1"/>
        <v>-1E-3</v>
      </c>
      <c r="AX18" s="62"/>
      <c r="AY18" s="62"/>
      <c r="AZ18" s="62"/>
      <c r="BA18" s="62"/>
      <c r="BB18" s="62"/>
      <c r="BC18" s="62"/>
      <c r="BD18" s="62"/>
    </row>
    <row r="19" spans="1:56" x14ac:dyDescent="0.3">
      <c r="A19" s="183" t="s">
        <v>301</v>
      </c>
      <c r="B19" s="62" t="s">
        <v>158</v>
      </c>
      <c r="C19" s="8"/>
      <c r="D19" s="9" t="s">
        <v>40</v>
      </c>
      <c r="E19" s="34">
        <f>-'Baseline scenario'!E7</f>
        <v>2</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83"/>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3"/>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3"/>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3"/>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3"/>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4"/>
      <c r="B25" s="62" t="s">
        <v>321</v>
      </c>
      <c r="C25" s="8"/>
      <c r="D25" s="9" t="s">
        <v>40</v>
      </c>
      <c r="E25" s="69">
        <f>SUM(E19:E24)</f>
        <v>2</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07"/>
      <c r="B26" s="58" t="s">
        <v>96</v>
      </c>
      <c r="C26" s="59" t="s">
        <v>94</v>
      </c>
      <c r="D26" s="58" t="s">
        <v>40</v>
      </c>
      <c r="E26" s="60">
        <f>E18+E25</f>
        <v>-1.1999999999998678E-3</v>
      </c>
      <c r="F26" s="60">
        <f t="shared" ref="F26:BD26" si="3">F18+F25</f>
        <v>-1E-3</v>
      </c>
      <c r="G26" s="60">
        <f t="shared" si="3"/>
        <v>-1E-3</v>
      </c>
      <c r="H26" s="60">
        <f t="shared" si="3"/>
        <v>-1E-3</v>
      </c>
      <c r="I26" s="60">
        <f t="shared" si="3"/>
        <v>-1E-3</v>
      </c>
      <c r="J26" s="60">
        <f t="shared" si="3"/>
        <v>-1E-3</v>
      </c>
      <c r="K26" s="60">
        <f t="shared" si="3"/>
        <v>-1E-3</v>
      </c>
      <c r="L26" s="60">
        <f t="shared" si="3"/>
        <v>-1E-3</v>
      </c>
      <c r="M26" s="60">
        <f t="shared" si="3"/>
        <v>-1E-3</v>
      </c>
      <c r="N26" s="60">
        <f t="shared" si="3"/>
        <v>-1E-3</v>
      </c>
      <c r="O26" s="60">
        <f t="shared" si="3"/>
        <v>-1E-3</v>
      </c>
      <c r="P26" s="60">
        <f t="shared" si="3"/>
        <v>-1E-3</v>
      </c>
      <c r="Q26" s="60">
        <f t="shared" si="3"/>
        <v>-1E-3</v>
      </c>
      <c r="R26" s="60">
        <f t="shared" si="3"/>
        <v>-1E-3</v>
      </c>
      <c r="S26" s="60">
        <f t="shared" si="3"/>
        <v>-1E-3</v>
      </c>
      <c r="T26" s="60">
        <f t="shared" si="3"/>
        <v>-1E-3</v>
      </c>
      <c r="U26" s="60">
        <f t="shared" si="3"/>
        <v>-1E-3</v>
      </c>
      <c r="V26" s="60">
        <f t="shared" si="3"/>
        <v>-1E-3</v>
      </c>
      <c r="W26" s="60">
        <f t="shared" si="3"/>
        <v>-1E-3</v>
      </c>
      <c r="X26" s="60">
        <f t="shared" si="3"/>
        <v>-1E-3</v>
      </c>
      <c r="Y26" s="60">
        <f t="shared" si="3"/>
        <v>-1E-3</v>
      </c>
      <c r="Z26" s="60">
        <f t="shared" si="3"/>
        <v>-1E-3</v>
      </c>
      <c r="AA26" s="60">
        <f t="shared" si="3"/>
        <v>-1E-3</v>
      </c>
      <c r="AB26" s="60">
        <f t="shared" si="3"/>
        <v>-1E-3</v>
      </c>
      <c r="AC26" s="60">
        <f t="shared" si="3"/>
        <v>-1E-3</v>
      </c>
      <c r="AD26" s="60">
        <f t="shared" si="3"/>
        <v>-1E-3</v>
      </c>
      <c r="AE26" s="60">
        <f t="shared" si="3"/>
        <v>-1E-3</v>
      </c>
      <c r="AF26" s="60">
        <f t="shared" si="3"/>
        <v>-1E-3</v>
      </c>
      <c r="AG26" s="60">
        <f t="shared" si="3"/>
        <v>-1E-3</v>
      </c>
      <c r="AH26" s="60">
        <f t="shared" si="3"/>
        <v>-1E-3</v>
      </c>
      <c r="AI26" s="60">
        <f t="shared" si="3"/>
        <v>-1E-3</v>
      </c>
      <c r="AJ26" s="60">
        <f t="shared" si="3"/>
        <v>-1E-3</v>
      </c>
      <c r="AK26" s="60">
        <f t="shared" si="3"/>
        <v>-1E-3</v>
      </c>
      <c r="AL26" s="60">
        <f t="shared" si="3"/>
        <v>-1E-3</v>
      </c>
      <c r="AM26" s="60">
        <f t="shared" si="3"/>
        <v>-1E-3</v>
      </c>
      <c r="AN26" s="60">
        <f t="shared" si="3"/>
        <v>-1E-3</v>
      </c>
      <c r="AO26" s="60">
        <f t="shared" si="3"/>
        <v>-1E-3</v>
      </c>
      <c r="AP26" s="60">
        <f t="shared" si="3"/>
        <v>-1E-3</v>
      </c>
      <c r="AQ26" s="60">
        <f t="shared" si="3"/>
        <v>-1E-3</v>
      </c>
      <c r="AR26" s="60">
        <f t="shared" si="3"/>
        <v>-1E-3</v>
      </c>
      <c r="AS26" s="60">
        <f t="shared" si="3"/>
        <v>-1E-3</v>
      </c>
      <c r="AT26" s="60">
        <f t="shared" si="3"/>
        <v>-1E-3</v>
      </c>
      <c r="AU26" s="60">
        <f t="shared" si="3"/>
        <v>-1E-3</v>
      </c>
      <c r="AV26" s="60">
        <f t="shared" si="3"/>
        <v>-1E-3</v>
      </c>
      <c r="AW26" s="60">
        <f t="shared" si="3"/>
        <v>-1E-3</v>
      </c>
      <c r="AX26" s="60">
        <f t="shared" si="3"/>
        <v>0</v>
      </c>
      <c r="AY26" s="60">
        <f t="shared" si="3"/>
        <v>0</v>
      </c>
      <c r="AZ26" s="60">
        <f t="shared" si="3"/>
        <v>0</v>
      </c>
      <c r="BA26" s="60">
        <f t="shared" si="3"/>
        <v>0</v>
      </c>
      <c r="BB26" s="60">
        <f t="shared" si="3"/>
        <v>0</v>
      </c>
      <c r="BC26" s="60">
        <f t="shared" si="3"/>
        <v>0</v>
      </c>
      <c r="BD26" s="60">
        <f t="shared" si="3"/>
        <v>0</v>
      </c>
    </row>
    <row r="27" spans="1:56" x14ac:dyDescent="0.3">
      <c r="A27" s="108"/>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08"/>
      <c r="B28" s="9" t="s">
        <v>12</v>
      </c>
      <c r="C28" s="9" t="s">
        <v>43</v>
      </c>
      <c r="D28" s="9" t="s">
        <v>40</v>
      </c>
      <c r="E28" s="35">
        <f>E26*E27</f>
        <v>-9.5999999999989431E-4</v>
      </c>
      <c r="F28" s="35">
        <f t="shared" ref="F28:AW28" si="4">F26*F27</f>
        <v>-8.0000000000000004E-4</v>
      </c>
      <c r="G28" s="35">
        <f t="shared" si="4"/>
        <v>-8.0000000000000004E-4</v>
      </c>
      <c r="H28" s="35">
        <f t="shared" si="4"/>
        <v>-8.0000000000000004E-4</v>
      </c>
      <c r="I28" s="35">
        <f t="shared" si="4"/>
        <v>-8.0000000000000004E-4</v>
      </c>
      <c r="J28" s="35">
        <f t="shared" si="4"/>
        <v>-8.0000000000000004E-4</v>
      </c>
      <c r="K28" s="35">
        <f t="shared" si="4"/>
        <v>-8.0000000000000004E-4</v>
      </c>
      <c r="L28" s="35">
        <f t="shared" si="4"/>
        <v>-8.0000000000000004E-4</v>
      </c>
      <c r="M28" s="35">
        <f t="shared" si="4"/>
        <v>-8.0000000000000004E-4</v>
      </c>
      <c r="N28" s="35">
        <f t="shared" si="4"/>
        <v>-8.0000000000000004E-4</v>
      </c>
      <c r="O28" s="35">
        <f t="shared" si="4"/>
        <v>-8.0000000000000004E-4</v>
      </c>
      <c r="P28" s="35">
        <f t="shared" si="4"/>
        <v>-8.0000000000000004E-4</v>
      </c>
      <c r="Q28" s="35">
        <f t="shared" si="4"/>
        <v>-8.0000000000000004E-4</v>
      </c>
      <c r="R28" s="35">
        <f t="shared" si="4"/>
        <v>-8.0000000000000004E-4</v>
      </c>
      <c r="S28" s="35">
        <f t="shared" si="4"/>
        <v>-8.0000000000000004E-4</v>
      </c>
      <c r="T28" s="35">
        <f t="shared" si="4"/>
        <v>-8.0000000000000004E-4</v>
      </c>
      <c r="U28" s="35">
        <f t="shared" si="4"/>
        <v>-8.0000000000000004E-4</v>
      </c>
      <c r="V28" s="35">
        <f t="shared" si="4"/>
        <v>-8.0000000000000004E-4</v>
      </c>
      <c r="W28" s="35">
        <f t="shared" si="4"/>
        <v>-8.0000000000000004E-4</v>
      </c>
      <c r="X28" s="35">
        <f t="shared" si="4"/>
        <v>-8.0000000000000004E-4</v>
      </c>
      <c r="Y28" s="35">
        <f t="shared" si="4"/>
        <v>-8.0000000000000004E-4</v>
      </c>
      <c r="Z28" s="35">
        <f t="shared" si="4"/>
        <v>-8.0000000000000004E-4</v>
      </c>
      <c r="AA28" s="35">
        <f t="shared" si="4"/>
        <v>-8.0000000000000004E-4</v>
      </c>
      <c r="AB28" s="35">
        <f t="shared" si="4"/>
        <v>-8.0000000000000004E-4</v>
      </c>
      <c r="AC28" s="35">
        <f t="shared" si="4"/>
        <v>-8.0000000000000004E-4</v>
      </c>
      <c r="AD28" s="35">
        <f t="shared" si="4"/>
        <v>-8.0000000000000004E-4</v>
      </c>
      <c r="AE28" s="35">
        <f t="shared" si="4"/>
        <v>-8.0000000000000004E-4</v>
      </c>
      <c r="AF28" s="35">
        <f t="shared" si="4"/>
        <v>-8.0000000000000004E-4</v>
      </c>
      <c r="AG28" s="35">
        <f t="shared" si="4"/>
        <v>-8.0000000000000004E-4</v>
      </c>
      <c r="AH28" s="35">
        <f t="shared" si="4"/>
        <v>-8.0000000000000004E-4</v>
      </c>
      <c r="AI28" s="35">
        <f t="shared" si="4"/>
        <v>-8.0000000000000004E-4</v>
      </c>
      <c r="AJ28" s="35">
        <f t="shared" si="4"/>
        <v>-8.0000000000000004E-4</v>
      </c>
      <c r="AK28" s="35">
        <f t="shared" si="4"/>
        <v>-8.0000000000000004E-4</v>
      </c>
      <c r="AL28" s="35">
        <f t="shared" si="4"/>
        <v>-8.0000000000000004E-4</v>
      </c>
      <c r="AM28" s="35">
        <f t="shared" si="4"/>
        <v>-8.0000000000000004E-4</v>
      </c>
      <c r="AN28" s="35">
        <f t="shared" si="4"/>
        <v>-8.0000000000000004E-4</v>
      </c>
      <c r="AO28" s="35">
        <f t="shared" si="4"/>
        <v>-8.0000000000000004E-4</v>
      </c>
      <c r="AP28" s="35">
        <f t="shared" si="4"/>
        <v>-8.0000000000000004E-4</v>
      </c>
      <c r="AQ28" s="35">
        <f t="shared" si="4"/>
        <v>-8.0000000000000004E-4</v>
      </c>
      <c r="AR28" s="35">
        <f t="shared" si="4"/>
        <v>-8.0000000000000004E-4</v>
      </c>
      <c r="AS28" s="35">
        <f t="shared" si="4"/>
        <v>-8.0000000000000004E-4</v>
      </c>
      <c r="AT28" s="35">
        <f t="shared" si="4"/>
        <v>-8.0000000000000004E-4</v>
      </c>
      <c r="AU28" s="35">
        <f t="shared" si="4"/>
        <v>-8.0000000000000004E-4</v>
      </c>
      <c r="AV28" s="35">
        <f t="shared" si="4"/>
        <v>-8.0000000000000004E-4</v>
      </c>
      <c r="AW28" s="35">
        <f t="shared" si="4"/>
        <v>-8.0000000000000004E-4</v>
      </c>
      <c r="AX28" s="35"/>
      <c r="AY28" s="35"/>
      <c r="AZ28" s="35"/>
      <c r="BA28" s="35"/>
      <c r="BB28" s="35"/>
      <c r="BC28" s="35"/>
      <c r="BD28" s="35"/>
    </row>
    <row r="29" spans="1:56" x14ac:dyDescent="0.3">
      <c r="A29" s="108"/>
      <c r="B29" s="9" t="s">
        <v>93</v>
      </c>
      <c r="C29" s="11" t="s">
        <v>44</v>
      </c>
      <c r="D29" s="9" t="s">
        <v>40</v>
      </c>
      <c r="E29" s="35">
        <f>E26-E28</f>
        <v>-2.3999999999997352E-4</v>
      </c>
      <c r="F29" s="35">
        <f t="shared" ref="F29:AW29" si="5">F26-F28</f>
        <v>-1.9999999999999998E-4</v>
      </c>
      <c r="G29" s="35">
        <f t="shared" si="5"/>
        <v>-1.9999999999999998E-4</v>
      </c>
      <c r="H29" s="35">
        <f t="shared" si="5"/>
        <v>-1.9999999999999998E-4</v>
      </c>
      <c r="I29" s="35">
        <f t="shared" si="5"/>
        <v>-1.9999999999999998E-4</v>
      </c>
      <c r="J29" s="35">
        <f t="shared" si="5"/>
        <v>-1.9999999999999998E-4</v>
      </c>
      <c r="K29" s="35">
        <f t="shared" si="5"/>
        <v>-1.9999999999999998E-4</v>
      </c>
      <c r="L29" s="35">
        <f t="shared" si="5"/>
        <v>-1.9999999999999998E-4</v>
      </c>
      <c r="M29" s="35">
        <f t="shared" si="5"/>
        <v>-1.9999999999999998E-4</v>
      </c>
      <c r="N29" s="35">
        <f t="shared" si="5"/>
        <v>-1.9999999999999998E-4</v>
      </c>
      <c r="O29" s="35">
        <f t="shared" si="5"/>
        <v>-1.9999999999999998E-4</v>
      </c>
      <c r="P29" s="35">
        <f t="shared" si="5"/>
        <v>-1.9999999999999998E-4</v>
      </c>
      <c r="Q29" s="35">
        <f t="shared" si="5"/>
        <v>-1.9999999999999998E-4</v>
      </c>
      <c r="R29" s="35">
        <f t="shared" si="5"/>
        <v>-1.9999999999999998E-4</v>
      </c>
      <c r="S29" s="35">
        <f t="shared" si="5"/>
        <v>-1.9999999999999998E-4</v>
      </c>
      <c r="T29" s="35">
        <f t="shared" si="5"/>
        <v>-1.9999999999999998E-4</v>
      </c>
      <c r="U29" s="35">
        <f t="shared" si="5"/>
        <v>-1.9999999999999998E-4</v>
      </c>
      <c r="V29" s="35">
        <f t="shared" si="5"/>
        <v>-1.9999999999999998E-4</v>
      </c>
      <c r="W29" s="35">
        <f t="shared" si="5"/>
        <v>-1.9999999999999998E-4</v>
      </c>
      <c r="X29" s="35">
        <f t="shared" si="5"/>
        <v>-1.9999999999999998E-4</v>
      </c>
      <c r="Y29" s="35">
        <f t="shared" si="5"/>
        <v>-1.9999999999999998E-4</v>
      </c>
      <c r="Z29" s="35">
        <f t="shared" si="5"/>
        <v>-1.9999999999999998E-4</v>
      </c>
      <c r="AA29" s="35">
        <f t="shared" si="5"/>
        <v>-1.9999999999999998E-4</v>
      </c>
      <c r="AB29" s="35">
        <f t="shared" si="5"/>
        <v>-1.9999999999999998E-4</v>
      </c>
      <c r="AC29" s="35">
        <f t="shared" si="5"/>
        <v>-1.9999999999999998E-4</v>
      </c>
      <c r="AD29" s="35">
        <f t="shared" si="5"/>
        <v>-1.9999999999999998E-4</v>
      </c>
      <c r="AE29" s="35">
        <f t="shared" si="5"/>
        <v>-1.9999999999999998E-4</v>
      </c>
      <c r="AF29" s="35">
        <f t="shared" si="5"/>
        <v>-1.9999999999999998E-4</v>
      </c>
      <c r="AG29" s="35">
        <f t="shared" si="5"/>
        <v>-1.9999999999999998E-4</v>
      </c>
      <c r="AH29" s="35">
        <f t="shared" si="5"/>
        <v>-1.9999999999999998E-4</v>
      </c>
      <c r="AI29" s="35">
        <f t="shared" si="5"/>
        <v>-1.9999999999999998E-4</v>
      </c>
      <c r="AJ29" s="35">
        <f t="shared" si="5"/>
        <v>-1.9999999999999998E-4</v>
      </c>
      <c r="AK29" s="35">
        <f t="shared" si="5"/>
        <v>-1.9999999999999998E-4</v>
      </c>
      <c r="AL29" s="35">
        <f t="shared" si="5"/>
        <v>-1.9999999999999998E-4</v>
      </c>
      <c r="AM29" s="35">
        <f t="shared" si="5"/>
        <v>-1.9999999999999998E-4</v>
      </c>
      <c r="AN29" s="35">
        <f t="shared" si="5"/>
        <v>-1.9999999999999998E-4</v>
      </c>
      <c r="AO29" s="35">
        <f t="shared" si="5"/>
        <v>-1.9999999999999998E-4</v>
      </c>
      <c r="AP29" s="35">
        <f t="shared" si="5"/>
        <v>-1.9999999999999998E-4</v>
      </c>
      <c r="AQ29" s="35">
        <f t="shared" si="5"/>
        <v>-1.9999999999999998E-4</v>
      </c>
      <c r="AR29" s="35">
        <f t="shared" si="5"/>
        <v>-1.9999999999999998E-4</v>
      </c>
      <c r="AS29" s="35">
        <f t="shared" si="5"/>
        <v>-1.9999999999999998E-4</v>
      </c>
      <c r="AT29" s="35">
        <f t="shared" si="5"/>
        <v>-1.9999999999999998E-4</v>
      </c>
      <c r="AU29" s="35">
        <f t="shared" si="5"/>
        <v>-1.9999999999999998E-4</v>
      </c>
      <c r="AV29" s="35">
        <f t="shared" si="5"/>
        <v>-1.9999999999999998E-4</v>
      </c>
      <c r="AW29" s="35">
        <f t="shared" si="5"/>
        <v>-1.9999999999999998E-4</v>
      </c>
      <c r="AX29" s="35"/>
      <c r="AY29" s="35"/>
      <c r="AZ29" s="35"/>
      <c r="BA29" s="35"/>
      <c r="BB29" s="35"/>
      <c r="BC29" s="35"/>
      <c r="BD29" s="35"/>
    </row>
    <row r="30" spans="1:56" ht="16.5" hidden="1" customHeight="1" outlineLevel="1" x14ac:dyDescent="0.35">
      <c r="A30" s="108"/>
      <c r="B30" s="9" t="s">
        <v>1</v>
      </c>
      <c r="C30" s="11" t="s">
        <v>53</v>
      </c>
      <c r="D30" s="9" t="s">
        <v>40</v>
      </c>
      <c r="F30" s="35">
        <f>$E$28/'Fixed data'!$C$7</f>
        <v>-2.1333333333330983E-5</v>
      </c>
      <c r="G30" s="35">
        <f>$E$28/'Fixed data'!$C$7</f>
        <v>-2.1333333333330983E-5</v>
      </c>
      <c r="H30" s="35">
        <f>$E$28/'Fixed data'!$C$7</f>
        <v>-2.1333333333330983E-5</v>
      </c>
      <c r="I30" s="35">
        <f>$E$28/'Fixed data'!$C$7</f>
        <v>-2.1333333333330983E-5</v>
      </c>
      <c r="J30" s="35">
        <f>$E$28/'Fixed data'!$C$7</f>
        <v>-2.1333333333330983E-5</v>
      </c>
      <c r="K30" s="35">
        <f>$E$28/'Fixed data'!$C$7</f>
        <v>-2.1333333333330983E-5</v>
      </c>
      <c r="L30" s="35">
        <f>$E$28/'Fixed data'!$C$7</f>
        <v>-2.1333333333330983E-5</v>
      </c>
      <c r="M30" s="35">
        <f>$E$28/'Fixed data'!$C$7</f>
        <v>-2.1333333333330983E-5</v>
      </c>
      <c r="N30" s="35">
        <f>$E$28/'Fixed data'!$C$7</f>
        <v>-2.1333333333330983E-5</v>
      </c>
      <c r="O30" s="35">
        <f>$E$28/'Fixed data'!$C$7</f>
        <v>-2.1333333333330983E-5</v>
      </c>
      <c r="P30" s="35">
        <f>$E$28/'Fixed data'!$C$7</f>
        <v>-2.1333333333330983E-5</v>
      </c>
      <c r="Q30" s="35">
        <f>$E$28/'Fixed data'!$C$7</f>
        <v>-2.1333333333330983E-5</v>
      </c>
      <c r="R30" s="35">
        <f>$E$28/'Fixed data'!$C$7</f>
        <v>-2.1333333333330983E-5</v>
      </c>
      <c r="S30" s="35">
        <f>$E$28/'Fixed data'!$C$7</f>
        <v>-2.1333333333330983E-5</v>
      </c>
      <c r="T30" s="35">
        <f>$E$28/'Fixed data'!$C$7</f>
        <v>-2.1333333333330983E-5</v>
      </c>
      <c r="U30" s="35">
        <f>$E$28/'Fixed data'!$C$7</f>
        <v>-2.1333333333330983E-5</v>
      </c>
      <c r="V30" s="35">
        <f>$E$28/'Fixed data'!$C$7</f>
        <v>-2.1333333333330983E-5</v>
      </c>
      <c r="W30" s="35">
        <f>$E$28/'Fixed data'!$C$7</f>
        <v>-2.1333333333330983E-5</v>
      </c>
      <c r="X30" s="35">
        <f>$E$28/'Fixed data'!$C$7</f>
        <v>-2.1333333333330983E-5</v>
      </c>
      <c r="Y30" s="35">
        <f>$E$28/'Fixed data'!$C$7</f>
        <v>-2.1333333333330983E-5</v>
      </c>
      <c r="Z30" s="35">
        <f>$E$28/'Fixed data'!$C$7</f>
        <v>-2.1333333333330983E-5</v>
      </c>
      <c r="AA30" s="35">
        <f>$E$28/'Fixed data'!$C$7</f>
        <v>-2.1333333333330983E-5</v>
      </c>
      <c r="AB30" s="35">
        <f>$E$28/'Fixed data'!$C$7</f>
        <v>-2.1333333333330983E-5</v>
      </c>
      <c r="AC30" s="35">
        <f>$E$28/'Fixed data'!$C$7</f>
        <v>-2.1333333333330983E-5</v>
      </c>
      <c r="AD30" s="35">
        <f>$E$28/'Fixed data'!$C$7</f>
        <v>-2.1333333333330983E-5</v>
      </c>
      <c r="AE30" s="35">
        <f>$E$28/'Fixed data'!$C$7</f>
        <v>-2.1333333333330983E-5</v>
      </c>
      <c r="AF30" s="35">
        <f>$E$28/'Fixed data'!$C$7</f>
        <v>-2.1333333333330983E-5</v>
      </c>
      <c r="AG30" s="35">
        <f>$E$28/'Fixed data'!$C$7</f>
        <v>-2.1333333333330983E-5</v>
      </c>
      <c r="AH30" s="35">
        <f>$E$28/'Fixed data'!$C$7</f>
        <v>-2.1333333333330983E-5</v>
      </c>
      <c r="AI30" s="35">
        <f>$E$28/'Fixed data'!$C$7</f>
        <v>-2.1333333333330983E-5</v>
      </c>
      <c r="AJ30" s="35">
        <f>$E$28/'Fixed data'!$C$7</f>
        <v>-2.1333333333330983E-5</v>
      </c>
      <c r="AK30" s="35">
        <f>$E$28/'Fixed data'!$C$7</f>
        <v>-2.1333333333330983E-5</v>
      </c>
      <c r="AL30" s="35">
        <f>$E$28/'Fixed data'!$C$7</f>
        <v>-2.1333333333330983E-5</v>
      </c>
      <c r="AM30" s="35">
        <f>$E$28/'Fixed data'!$C$7</f>
        <v>-2.1333333333330983E-5</v>
      </c>
      <c r="AN30" s="35">
        <f>$E$28/'Fixed data'!$C$7</f>
        <v>-2.1333333333330983E-5</v>
      </c>
      <c r="AO30" s="35">
        <f>$E$28/'Fixed data'!$C$7</f>
        <v>-2.1333333333330983E-5</v>
      </c>
      <c r="AP30" s="35">
        <f>$E$28/'Fixed data'!$C$7</f>
        <v>-2.1333333333330983E-5</v>
      </c>
      <c r="AQ30" s="35">
        <f>$E$28/'Fixed data'!$C$7</f>
        <v>-2.1333333333330983E-5</v>
      </c>
      <c r="AR30" s="35">
        <f>$E$28/'Fixed data'!$C$7</f>
        <v>-2.1333333333330983E-5</v>
      </c>
      <c r="AS30" s="35">
        <f>$E$28/'Fixed data'!$C$7</f>
        <v>-2.1333333333330983E-5</v>
      </c>
      <c r="AT30" s="35">
        <f>$E$28/'Fixed data'!$C$7</f>
        <v>-2.1333333333330983E-5</v>
      </c>
      <c r="AU30" s="35">
        <f>$E$28/'Fixed data'!$C$7</f>
        <v>-2.1333333333330983E-5</v>
      </c>
      <c r="AV30" s="35">
        <f>$E$28/'Fixed data'!$C$7</f>
        <v>-2.1333333333330983E-5</v>
      </c>
      <c r="AW30" s="35">
        <f>$E$28/'Fixed data'!$C$7</f>
        <v>-2.1333333333330983E-5</v>
      </c>
      <c r="AX30" s="35">
        <f>$E$28/'Fixed data'!$C$7</f>
        <v>-2.1333333333330983E-5</v>
      </c>
      <c r="AY30" s="35"/>
      <c r="AZ30" s="35"/>
      <c r="BA30" s="35"/>
      <c r="BB30" s="35"/>
      <c r="BC30" s="35"/>
      <c r="BD30" s="35"/>
    </row>
    <row r="31" spans="1:56" ht="16.5" hidden="1" customHeight="1" outlineLevel="1" x14ac:dyDescent="0.35">
      <c r="A31" s="108"/>
      <c r="B31" s="9" t="s">
        <v>2</v>
      </c>
      <c r="C31" s="11" t="s">
        <v>54</v>
      </c>
      <c r="D31" s="9" t="s">
        <v>40</v>
      </c>
      <c r="F31" s="35"/>
      <c r="G31" s="35">
        <f>$F$28/'Fixed data'!$C$7</f>
        <v>-1.777777777777778E-5</v>
      </c>
      <c r="H31" s="35">
        <f>$F$28/'Fixed data'!$C$7</f>
        <v>-1.777777777777778E-5</v>
      </c>
      <c r="I31" s="35">
        <f>$F$28/'Fixed data'!$C$7</f>
        <v>-1.777777777777778E-5</v>
      </c>
      <c r="J31" s="35">
        <f>$F$28/'Fixed data'!$C$7</f>
        <v>-1.777777777777778E-5</v>
      </c>
      <c r="K31" s="35">
        <f>$F$28/'Fixed data'!$C$7</f>
        <v>-1.777777777777778E-5</v>
      </c>
      <c r="L31" s="35">
        <f>$F$28/'Fixed data'!$C$7</f>
        <v>-1.777777777777778E-5</v>
      </c>
      <c r="M31" s="35">
        <f>$F$28/'Fixed data'!$C$7</f>
        <v>-1.777777777777778E-5</v>
      </c>
      <c r="N31" s="35">
        <f>$F$28/'Fixed data'!$C$7</f>
        <v>-1.777777777777778E-5</v>
      </c>
      <c r="O31" s="35">
        <f>$F$28/'Fixed data'!$C$7</f>
        <v>-1.777777777777778E-5</v>
      </c>
      <c r="P31" s="35">
        <f>$F$28/'Fixed data'!$C$7</f>
        <v>-1.777777777777778E-5</v>
      </c>
      <c r="Q31" s="35">
        <f>$F$28/'Fixed data'!$C$7</f>
        <v>-1.777777777777778E-5</v>
      </c>
      <c r="R31" s="35">
        <f>$F$28/'Fixed data'!$C$7</f>
        <v>-1.777777777777778E-5</v>
      </c>
      <c r="S31" s="35">
        <f>$F$28/'Fixed data'!$C$7</f>
        <v>-1.777777777777778E-5</v>
      </c>
      <c r="T31" s="35">
        <f>$F$28/'Fixed data'!$C$7</f>
        <v>-1.777777777777778E-5</v>
      </c>
      <c r="U31" s="35">
        <f>$F$28/'Fixed data'!$C$7</f>
        <v>-1.777777777777778E-5</v>
      </c>
      <c r="V31" s="35">
        <f>$F$28/'Fixed data'!$C$7</f>
        <v>-1.777777777777778E-5</v>
      </c>
      <c r="W31" s="35">
        <f>$F$28/'Fixed data'!$C$7</f>
        <v>-1.777777777777778E-5</v>
      </c>
      <c r="X31" s="35">
        <f>$F$28/'Fixed data'!$C$7</f>
        <v>-1.777777777777778E-5</v>
      </c>
      <c r="Y31" s="35">
        <f>$F$28/'Fixed data'!$C$7</f>
        <v>-1.777777777777778E-5</v>
      </c>
      <c r="Z31" s="35">
        <f>$F$28/'Fixed data'!$C$7</f>
        <v>-1.777777777777778E-5</v>
      </c>
      <c r="AA31" s="35">
        <f>$F$28/'Fixed data'!$C$7</f>
        <v>-1.777777777777778E-5</v>
      </c>
      <c r="AB31" s="35">
        <f>$F$28/'Fixed data'!$C$7</f>
        <v>-1.777777777777778E-5</v>
      </c>
      <c r="AC31" s="35">
        <f>$F$28/'Fixed data'!$C$7</f>
        <v>-1.777777777777778E-5</v>
      </c>
      <c r="AD31" s="35">
        <f>$F$28/'Fixed data'!$C$7</f>
        <v>-1.777777777777778E-5</v>
      </c>
      <c r="AE31" s="35">
        <f>$F$28/'Fixed data'!$C$7</f>
        <v>-1.777777777777778E-5</v>
      </c>
      <c r="AF31" s="35">
        <f>$F$28/'Fixed data'!$C$7</f>
        <v>-1.777777777777778E-5</v>
      </c>
      <c r="AG31" s="35">
        <f>$F$28/'Fixed data'!$C$7</f>
        <v>-1.777777777777778E-5</v>
      </c>
      <c r="AH31" s="35">
        <f>$F$28/'Fixed data'!$C$7</f>
        <v>-1.777777777777778E-5</v>
      </c>
      <c r="AI31" s="35">
        <f>$F$28/'Fixed data'!$C$7</f>
        <v>-1.777777777777778E-5</v>
      </c>
      <c r="AJ31" s="35">
        <f>$F$28/'Fixed data'!$C$7</f>
        <v>-1.777777777777778E-5</v>
      </c>
      <c r="AK31" s="35">
        <f>$F$28/'Fixed data'!$C$7</f>
        <v>-1.777777777777778E-5</v>
      </c>
      <c r="AL31" s="35">
        <f>$F$28/'Fixed data'!$C$7</f>
        <v>-1.777777777777778E-5</v>
      </c>
      <c r="AM31" s="35">
        <f>$F$28/'Fixed data'!$C$7</f>
        <v>-1.777777777777778E-5</v>
      </c>
      <c r="AN31" s="35">
        <f>$F$28/'Fixed data'!$C$7</f>
        <v>-1.777777777777778E-5</v>
      </c>
      <c r="AO31" s="35">
        <f>$F$28/'Fixed data'!$C$7</f>
        <v>-1.777777777777778E-5</v>
      </c>
      <c r="AP31" s="35">
        <f>$F$28/'Fixed data'!$C$7</f>
        <v>-1.777777777777778E-5</v>
      </c>
      <c r="AQ31" s="35">
        <f>$F$28/'Fixed data'!$C$7</f>
        <v>-1.777777777777778E-5</v>
      </c>
      <c r="AR31" s="35">
        <f>$F$28/'Fixed data'!$C$7</f>
        <v>-1.777777777777778E-5</v>
      </c>
      <c r="AS31" s="35">
        <f>$F$28/'Fixed data'!$C$7</f>
        <v>-1.777777777777778E-5</v>
      </c>
      <c r="AT31" s="35">
        <f>$F$28/'Fixed data'!$C$7</f>
        <v>-1.777777777777778E-5</v>
      </c>
      <c r="AU31" s="35">
        <f>$F$28/'Fixed data'!$C$7</f>
        <v>-1.777777777777778E-5</v>
      </c>
      <c r="AV31" s="35">
        <f>$F$28/'Fixed data'!$C$7</f>
        <v>-1.777777777777778E-5</v>
      </c>
      <c r="AW31" s="35">
        <f>$F$28/'Fixed data'!$C$7</f>
        <v>-1.777777777777778E-5</v>
      </c>
      <c r="AX31" s="35">
        <f>$F$28/'Fixed data'!$C$7</f>
        <v>-1.777777777777778E-5</v>
      </c>
      <c r="AY31" s="35">
        <f>$F$28/'Fixed data'!$C$7</f>
        <v>-1.777777777777778E-5</v>
      </c>
      <c r="AZ31" s="35"/>
      <c r="BA31" s="35"/>
      <c r="BB31" s="35"/>
      <c r="BC31" s="35"/>
      <c r="BD31" s="35"/>
    </row>
    <row r="32" spans="1:56" ht="16.5" hidden="1" customHeight="1" outlineLevel="1" x14ac:dyDescent="0.35">
      <c r="A32" s="108"/>
      <c r="B32" s="9" t="s">
        <v>3</v>
      </c>
      <c r="C32" s="11" t="s">
        <v>55</v>
      </c>
      <c r="D32" s="9" t="s">
        <v>40</v>
      </c>
      <c r="F32" s="35"/>
      <c r="G32" s="35"/>
      <c r="H32" s="35">
        <f>$G$28/'Fixed data'!$C$7</f>
        <v>-1.777777777777778E-5</v>
      </c>
      <c r="I32" s="35">
        <f>$G$28/'Fixed data'!$C$7</f>
        <v>-1.777777777777778E-5</v>
      </c>
      <c r="J32" s="35">
        <f>$G$28/'Fixed data'!$C$7</f>
        <v>-1.777777777777778E-5</v>
      </c>
      <c r="K32" s="35">
        <f>$G$28/'Fixed data'!$C$7</f>
        <v>-1.777777777777778E-5</v>
      </c>
      <c r="L32" s="35">
        <f>$G$28/'Fixed data'!$C$7</f>
        <v>-1.777777777777778E-5</v>
      </c>
      <c r="M32" s="35">
        <f>$G$28/'Fixed data'!$C$7</f>
        <v>-1.777777777777778E-5</v>
      </c>
      <c r="N32" s="35">
        <f>$G$28/'Fixed data'!$C$7</f>
        <v>-1.777777777777778E-5</v>
      </c>
      <c r="O32" s="35">
        <f>$G$28/'Fixed data'!$C$7</f>
        <v>-1.777777777777778E-5</v>
      </c>
      <c r="P32" s="35">
        <f>$G$28/'Fixed data'!$C$7</f>
        <v>-1.777777777777778E-5</v>
      </c>
      <c r="Q32" s="35">
        <f>$G$28/'Fixed data'!$C$7</f>
        <v>-1.777777777777778E-5</v>
      </c>
      <c r="R32" s="35">
        <f>$G$28/'Fixed data'!$C$7</f>
        <v>-1.777777777777778E-5</v>
      </c>
      <c r="S32" s="35">
        <f>$G$28/'Fixed data'!$C$7</f>
        <v>-1.777777777777778E-5</v>
      </c>
      <c r="T32" s="35">
        <f>$G$28/'Fixed data'!$C$7</f>
        <v>-1.777777777777778E-5</v>
      </c>
      <c r="U32" s="35">
        <f>$G$28/'Fixed data'!$C$7</f>
        <v>-1.777777777777778E-5</v>
      </c>
      <c r="V32" s="35">
        <f>$G$28/'Fixed data'!$C$7</f>
        <v>-1.777777777777778E-5</v>
      </c>
      <c r="W32" s="35">
        <f>$G$28/'Fixed data'!$C$7</f>
        <v>-1.777777777777778E-5</v>
      </c>
      <c r="X32" s="35">
        <f>$G$28/'Fixed data'!$C$7</f>
        <v>-1.777777777777778E-5</v>
      </c>
      <c r="Y32" s="35">
        <f>$G$28/'Fixed data'!$C$7</f>
        <v>-1.777777777777778E-5</v>
      </c>
      <c r="Z32" s="35">
        <f>$G$28/'Fixed data'!$C$7</f>
        <v>-1.777777777777778E-5</v>
      </c>
      <c r="AA32" s="35">
        <f>$G$28/'Fixed data'!$C$7</f>
        <v>-1.777777777777778E-5</v>
      </c>
      <c r="AB32" s="35">
        <f>$G$28/'Fixed data'!$C$7</f>
        <v>-1.777777777777778E-5</v>
      </c>
      <c r="AC32" s="35">
        <f>$G$28/'Fixed data'!$C$7</f>
        <v>-1.777777777777778E-5</v>
      </c>
      <c r="AD32" s="35">
        <f>$G$28/'Fixed data'!$C$7</f>
        <v>-1.777777777777778E-5</v>
      </c>
      <c r="AE32" s="35">
        <f>$G$28/'Fixed data'!$C$7</f>
        <v>-1.777777777777778E-5</v>
      </c>
      <c r="AF32" s="35">
        <f>$G$28/'Fixed data'!$C$7</f>
        <v>-1.777777777777778E-5</v>
      </c>
      <c r="AG32" s="35">
        <f>$G$28/'Fixed data'!$C$7</f>
        <v>-1.777777777777778E-5</v>
      </c>
      <c r="AH32" s="35">
        <f>$G$28/'Fixed data'!$C$7</f>
        <v>-1.777777777777778E-5</v>
      </c>
      <c r="AI32" s="35">
        <f>$G$28/'Fixed data'!$C$7</f>
        <v>-1.777777777777778E-5</v>
      </c>
      <c r="AJ32" s="35">
        <f>$G$28/'Fixed data'!$C$7</f>
        <v>-1.777777777777778E-5</v>
      </c>
      <c r="AK32" s="35">
        <f>$G$28/'Fixed data'!$C$7</f>
        <v>-1.777777777777778E-5</v>
      </c>
      <c r="AL32" s="35">
        <f>$G$28/'Fixed data'!$C$7</f>
        <v>-1.777777777777778E-5</v>
      </c>
      <c r="AM32" s="35">
        <f>$G$28/'Fixed data'!$C$7</f>
        <v>-1.777777777777778E-5</v>
      </c>
      <c r="AN32" s="35">
        <f>$G$28/'Fixed data'!$C$7</f>
        <v>-1.777777777777778E-5</v>
      </c>
      <c r="AO32" s="35">
        <f>$G$28/'Fixed data'!$C$7</f>
        <v>-1.777777777777778E-5</v>
      </c>
      <c r="AP32" s="35">
        <f>$G$28/'Fixed data'!$C$7</f>
        <v>-1.777777777777778E-5</v>
      </c>
      <c r="AQ32" s="35">
        <f>$G$28/'Fixed data'!$C$7</f>
        <v>-1.777777777777778E-5</v>
      </c>
      <c r="AR32" s="35">
        <f>$G$28/'Fixed data'!$C$7</f>
        <v>-1.777777777777778E-5</v>
      </c>
      <c r="AS32" s="35">
        <f>$G$28/'Fixed data'!$C$7</f>
        <v>-1.777777777777778E-5</v>
      </c>
      <c r="AT32" s="35">
        <f>$G$28/'Fixed data'!$C$7</f>
        <v>-1.777777777777778E-5</v>
      </c>
      <c r="AU32" s="35">
        <f>$G$28/'Fixed data'!$C$7</f>
        <v>-1.777777777777778E-5</v>
      </c>
      <c r="AV32" s="35">
        <f>$G$28/'Fixed data'!$C$7</f>
        <v>-1.777777777777778E-5</v>
      </c>
      <c r="AW32" s="35">
        <f>$G$28/'Fixed data'!$C$7</f>
        <v>-1.777777777777778E-5</v>
      </c>
      <c r="AX32" s="35">
        <f>$G$28/'Fixed data'!$C$7</f>
        <v>-1.777777777777778E-5</v>
      </c>
      <c r="AY32" s="35">
        <f>$G$28/'Fixed data'!$C$7</f>
        <v>-1.777777777777778E-5</v>
      </c>
      <c r="AZ32" s="35">
        <f>$G$28/'Fixed data'!$C$7</f>
        <v>-1.777777777777778E-5</v>
      </c>
      <c r="BA32" s="35"/>
      <c r="BB32" s="35"/>
      <c r="BC32" s="35"/>
      <c r="BD32" s="35"/>
    </row>
    <row r="33" spans="1:57" ht="16.5" hidden="1" customHeight="1" outlineLevel="1" x14ac:dyDescent="0.35">
      <c r="A33" s="108"/>
      <c r="B33" s="9" t="s">
        <v>4</v>
      </c>
      <c r="C33" s="11" t="s">
        <v>56</v>
      </c>
      <c r="D33" s="9" t="s">
        <v>40</v>
      </c>
      <c r="F33" s="35"/>
      <c r="G33" s="35"/>
      <c r="H33" s="35"/>
      <c r="I33" s="35">
        <f>$H$28/'Fixed data'!$C$7</f>
        <v>-1.777777777777778E-5</v>
      </c>
      <c r="J33" s="35">
        <f>$H$28/'Fixed data'!$C$7</f>
        <v>-1.777777777777778E-5</v>
      </c>
      <c r="K33" s="35">
        <f>$H$28/'Fixed data'!$C$7</f>
        <v>-1.777777777777778E-5</v>
      </c>
      <c r="L33" s="35">
        <f>$H$28/'Fixed data'!$C$7</f>
        <v>-1.777777777777778E-5</v>
      </c>
      <c r="M33" s="35">
        <f>$H$28/'Fixed data'!$C$7</f>
        <v>-1.777777777777778E-5</v>
      </c>
      <c r="N33" s="35">
        <f>$H$28/'Fixed data'!$C$7</f>
        <v>-1.777777777777778E-5</v>
      </c>
      <c r="O33" s="35">
        <f>$H$28/'Fixed data'!$C$7</f>
        <v>-1.777777777777778E-5</v>
      </c>
      <c r="P33" s="35">
        <f>$H$28/'Fixed data'!$C$7</f>
        <v>-1.777777777777778E-5</v>
      </c>
      <c r="Q33" s="35">
        <f>$H$28/'Fixed data'!$C$7</f>
        <v>-1.777777777777778E-5</v>
      </c>
      <c r="R33" s="35">
        <f>$H$28/'Fixed data'!$C$7</f>
        <v>-1.777777777777778E-5</v>
      </c>
      <c r="S33" s="35">
        <f>$H$28/'Fixed data'!$C$7</f>
        <v>-1.777777777777778E-5</v>
      </c>
      <c r="T33" s="35">
        <f>$H$28/'Fixed data'!$C$7</f>
        <v>-1.777777777777778E-5</v>
      </c>
      <c r="U33" s="35">
        <f>$H$28/'Fixed data'!$C$7</f>
        <v>-1.777777777777778E-5</v>
      </c>
      <c r="V33" s="35">
        <f>$H$28/'Fixed data'!$C$7</f>
        <v>-1.777777777777778E-5</v>
      </c>
      <c r="W33" s="35">
        <f>$H$28/'Fixed data'!$C$7</f>
        <v>-1.777777777777778E-5</v>
      </c>
      <c r="X33" s="35">
        <f>$H$28/'Fixed data'!$C$7</f>
        <v>-1.777777777777778E-5</v>
      </c>
      <c r="Y33" s="35">
        <f>$H$28/'Fixed data'!$C$7</f>
        <v>-1.777777777777778E-5</v>
      </c>
      <c r="Z33" s="35">
        <f>$H$28/'Fixed data'!$C$7</f>
        <v>-1.777777777777778E-5</v>
      </c>
      <c r="AA33" s="35">
        <f>$H$28/'Fixed data'!$C$7</f>
        <v>-1.777777777777778E-5</v>
      </c>
      <c r="AB33" s="35">
        <f>$H$28/'Fixed data'!$C$7</f>
        <v>-1.777777777777778E-5</v>
      </c>
      <c r="AC33" s="35">
        <f>$H$28/'Fixed data'!$C$7</f>
        <v>-1.777777777777778E-5</v>
      </c>
      <c r="AD33" s="35">
        <f>$H$28/'Fixed data'!$C$7</f>
        <v>-1.777777777777778E-5</v>
      </c>
      <c r="AE33" s="35">
        <f>$H$28/'Fixed data'!$C$7</f>
        <v>-1.777777777777778E-5</v>
      </c>
      <c r="AF33" s="35">
        <f>$H$28/'Fixed data'!$C$7</f>
        <v>-1.777777777777778E-5</v>
      </c>
      <c r="AG33" s="35">
        <f>$H$28/'Fixed data'!$C$7</f>
        <v>-1.777777777777778E-5</v>
      </c>
      <c r="AH33" s="35">
        <f>$H$28/'Fixed data'!$C$7</f>
        <v>-1.777777777777778E-5</v>
      </c>
      <c r="AI33" s="35">
        <f>$H$28/'Fixed data'!$C$7</f>
        <v>-1.777777777777778E-5</v>
      </c>
      <c r="AJ33" s="35">
        <f>$H$28/'Fixed data'!$C$7</f>
        <v>-1.777777777777778E-5</v>
      </c>
      <c r="AK33" s="35">
        <f>$H$28/'Fixed data'!$C$7</f>
        <v>-1.777777777777778E-5</v>
      </c>
      <c r="AL33" s="35">
        <f>$H$28/'Fixed data'!$C$7</f>
        <v>-1.777777777777778E-5</v>
      </c>
      <c r="AM33" s="35">
        <f>$H$28/'Fixed data'!$C$7</f>
        <v>-1.777777777777778E-5</v>
      </c>
      <c r="AN33" s="35">
        <f>$H$28/'Fixed data'!$C$7</f>
        <v>-1.777777777777778E-5</v>
      </c>
      <c r="AO33" s="35">
        <f>$H$28/'Fixed data'!$C$7</f>
        <v>-1.777777777777778E-5</v>
      </c>
      <c r="AP33" s="35">
        <f>$H$28/'Fixed data'!$C$7</f>
        <v>-1.777777777777778E-5</v>
      </c>
      <c r="AQ33" s="35">
        <f>$H$28/'Fixed data'!$C$7</f>
        <v>-1.777777777777778E-5</v>
      </c>
      <c r="AR33" s="35">
        <f>$H$28/'Fixed data'!$C$7</f>
        <v>-1.777777777777778E-5</v>
      </c>
      <c r="AS33" s="35">
        <f>$H$28/'Fixed data'!$C$7</f>
        <v>-1.777777777777778E-5</v>
      </c>
      <c r="AT33" s="35">
        <f>$H$28/'Fixed data'!$C$7</f>
        <v>-1.777777777777778E-5</v>
      </c>
      <c r="AU33" s="35">
        <f>$H$28/'Fixed data'!$C$7</f>
        <v>-1.777777777777778E-5</v>
      </c>
      <c r="AV33" s="35">
        <f>$H$28/'Fixed data'!$C$7</f>
        <v>-1.777777777777778E-5</v>
      </c>
      <c r="AW33" s="35">
        <f>$H$28/'Fixed data'!$C$7</f>
        <v>-1.777777777777778E-5</v>
      </c>
      <c r="AX33" s="35">
        <f>$H$28/'Fixed data'!$C$7</f>
        <v>-1.777777777777778E-5</v>
      </c>
      <c r="AY33" s="35">
        <f>$H$28/'Fixed data'!$C$7</f>
        <v>-1.777777777777778E-5</v>
      </c>
      <c r="AZ33" s="35">
        <f>$H$28/'Fixed data'!$C$7</f>
        <v>-1.777777777777778E-5</v>
      </c>
      <c r="BA33" s="35">
        <f>$H$28/'Fixed data'!$C$7</f>
        <v>-1.777777777777778E-5</v>
      </c>
      <c r="BB33" s="35"/>
      <c r="BC33" s="35"/>
      <c r="BD33" s="35"/>
    </row>
    <row r="34" spans="1:57" ht="16.5" hidden="1" customHeight="1" outlineLevel="1" x14ac:dyDescent="0.35">
      <c r="A34" s="108"/>
      <c r="B34" s="9" t="s">
        <v>5</v>
      </c>
      <c r="C34" s="11" t="s">
        <v>57</v>
      </c>
      <c r="D34" s="9" t="s">
        <v>40</v>
      </c>
      <c r="F34" s="35"/>
      <c r="G34" s="35"/>
      <c r="H34" s="35"/>
      <c r="I34" s="35"/>
      <c r="J34" s="35">
        <f>$I$28/'Fixed data'!$C$7</f>
        <v>-1.777777777777778E-5</v>
      </c>
      <c r="K34" s="35">
        <f>$I$28/'Fixed data'!$C$7</f>
        <v>-1.777777777777778E-5</v>
      </c>
      <c r="L34" s="35">
        <f>$I$28/'Fixed data'!$C$7</f>
        <v>-1.777777777777778E-5</v>
      </c>
      <c r="M34" s="35">
        <f>$I$28/'Fixed data'!$C$7</f>
        <v>-1.777777777777778E-5</v>
      </c>
      <c r="N34" s="35">
        <f>$I$28/'Fixed data'!$C$7</f>
        <v>-1.777777777777778E-5</v>
      </c>
      <c r="O34" s="35">
        <f>$I$28/'Fixed data'!$C$7</f>
        <v>-1.777777777777778E-5</v>
      </c>
      <c r="P34" s="35">
        <f>$I$28/'Fixed data'!$C$7</f>
        <v>-1.777777777777778E-5</v>
      </c>
      <c r="Q34" s="35">
        <f>$I$28/'Fixed data'!$C$7</f>
        <v>-1.777777777777778E-5</v>
      </c>
      <c r="R34" s="35">
        <f>$I$28/'Fixed data'!$C$7</f>
        <v>-1.777777777777778E-5</v>
      </c>
      <c r="S34" s="35">
        <f>$I$28/'Fixed data'!$C$7</f>
        <v>-1.777777777777778E-5</v>
      </c>
      <c r="T34" s="35">
        <f>$I$28/'Fixed data'!$C$7</f>
        <v>-1.777777777777778E-5</v>
      </c>
      <c r="U34" s="35">
        <f>$I$28/'Fixed data'!$C$7</f>
        <v>-1.777777777777778E-5</v>
      </c>
      <c r="V34" s="35">
        <f>$I$28/'Fixed data'!$C$7</f>
        <v>-1.777777777777778E-5</v>
      </c>
      <c r="W34" s="35">
        <f>$I$28/'Fixed data'!$C$7</f>
        <v>-1.777777777777778E-5</v>
      </c>
      <c r="X34" s="35">
        <f>$I$28/'Fixed data'!$C$7</f>
        <v>-1.777777777777778E-5</v>
      </c>
      <c r="Y34" s="35">
        <f>$I$28/'Fixed data'!$C$7</f>
        <v>-1.777777777777778E-5</v>
      </c>
      <c r="Z34" s="35">
        <f>$I$28/'Fixed data'!$C$7</f>
        <v>-1.777777777777778E-5</v>
      </c>
      <c r="AA34" s="35">
        <f>$I$28/'Fixed data'!$C$7</f>
        <v>-1.777777777777778E-5</v>
      </c>
      <c r="AB34" s="35">
        <f>$I$28/'Fixed data'!$C$7</f>
        <v>-1.777777777777778E-5</v>
      </c>
      <c r="AC34" s="35">
        <f>$I$28/'Fixed data'!$C$7</f>
        <v>-1.777777777777778E-5</v>
      </c>
      <c r="AD34" s="35">
        <f>$I$28/'Fixed data'!$C$7</f>
        <v>-1.777777777777778E-5</v>
      </c>
      <c r="AE34" s="35">
        <f>$I$28/'Fixed data'!$C$7</f>
        <v>-1.777777777777778E-5</v>
      </c>
      <c r="AF34" s="35">
        <f>$I$28/'Fixed data'!$C$7</f>
        <v>-1.777777777777778E-5</v>
      </c>
      <c r="AG34" s="35">
        <f>$I$28/'Fixed data'!$C$7</f>
        <v>-1.777777777777778E-5</v>
      </c>
      <c r="AH34" s="35">
        <f>$I$28/'Fixed data'!$C$7</f>
        <v>-1.777777777777778E-5</v>
      </c>
      <c r="AI34" s="35">
        <f>$I$28/'Fixed data'!$C$7</f>
        <v>-1.777777777777778E-5</v>
      </c>
      <c r="AJ34" s="35">
        <f>$I$28/'Fixed data'!$C$7</f>
        <v>-1.777777777777778E-5</v>
      </c>
      <c r="AK34" s="35">
        <f>$I$28/'Fixed data'!$C$7</f>
        <v>-1.777777777777778E-5</v>
      </c>
      <c r="AL34" s="35">
        <f>$I$28/'Fixed data'!$C$7</f>
        <v>-1.777777777777778E-5</v>
      </c>
      <c r="AM34" s="35">
        <f>$I$28/'Fixed data'!$C$7</f>
        <v>-1.777777777777778E-5</v>
      </c>
      <c r="AN34" s="35">
        <f>$I$28/'Fixed data'!$C$7</f>
        <v>-1.777777777777778E-5</v>
      </c>
      <c r="AO34" s="35">
        <f>$I$28/'Fixed data'!$C$7</f>
        <v>-1.777777777777778E-5</v>
      </c>
      <c r="AP34" s="35">
        <f>$I$28/'Fixed data'!$C$7</f>
        <v>-1.777777777777778E-5</v>
      </c>
      <c r="AQ34" s="35">
        <f>$I$28/'Fixed data'!$C$7</f>
        <v>-1.777777777777778E-5</v>
      </c>
      <c r="AR34" s="35">
        <f>$I$28/'Fixed data'!$C$7</f>
        <v>-1.777777777777778E-5</v>
      </c>
      <c r="AS34" s="35">
        <f>$I$28/'Fixed data'!$C$7</f>
        <v>-1.777777777777778E-5</v>
      </c>
      <c r="AT34" s="35">
        <f>$I$28/'Fixed data'!$C$7</f>
        <v>-1.777777777777778E-5</v>
      </c>
      <c r="AU34" s="35">
        <f>$I$28/'Fixed data'!$C$7</f>
        <v>-1.777777777777778E-5</v>
      </c>
      <c r="AV34" s="35">
        <f>$I$28/'Fixed data'!$C$7</f>
        <v>-1.777777777777778E-5</v>
      </c>
      <c r="AW34" s="35">
        <f>$I$28/'Fixed data'!$C$7</f>
        <v>-1.777777777777778E-5</v>
      </c>
      <c r="AX34" s="35">
        <f>$I$28/'Fixed data'!$C$7</f>
        <v>-1.777777777777778E-5</v>
      </c>
      <c r="AY34" s="35">
        <f>$I$28/'Fixed data'!$C$7</f>
        <v>-1.777777777777778E-5</v>
      </c>
      <c r="AZ34" s="35">
        <f>$I$28/'Fixed data'!$C$7</f>
        <v>-1.777777777777778E-5</v>
      </c>
      <c r="BA34" s="35">
        <f>$I$28/'Fixed data'!$C$7</f>
        <v>-1.777777777777778E-5</v>
      </c>
      <c r="BB34" s="35">
        <f>$I$28/'Fixed data'!$C$7</f>
        <v>-1.777777777777778E-5</v>
      </c>
      <c r="BC34" s="35"/>
      <c r="BD34" s="35"/>
    </row>
    <row r="35" spans="1:57" ht="16.5" hidden="1" customHeight="1" outlineLevel="1" x14ac:dyDescent="0.35">
      <c r="A35" s="108"/>
      <c r="B35" s="9" t="s">
        <v>6</v>
      </c>
      <c r="C35" s="11" t="s">
        <v>58</v>
      </c>
      <c r="D35" s="9" t="s">
        <v>40</v>
      </c>
      <c r="F35" s="35"/>
      <c r="G35" s="35"/>
      <c r="H35" s="35"/>
      <c r="I35" s="35"/>
      <c r="J35" s="35"/>
      <c r="K35" s="35">
        <f>$J$28/'Fixed data'!$C$7</f>
        <v>-1.777777777777778E-5</v>
      </c>
      <c r="L35" s="35">
        <f>$J$28/'Fixed data'!$C$7</f>
        <v>-1.777777777777778E-5</v>
      </c>
      <c r="M35" s="35">
        <f>$J$28/'Fixed data'!$C$7</f>
        <v>-1.777777777777778E-5</v>
      </c>
      <c r="N35" s="35">
        <f>$J$28/'Fixed data'!$C$7</f>
        <v>-1.777777777777778E-5</v>
      </c>
      <c r="O35" s="35">
        <f>$J$28/'Fixed data'!$C$7</f>
        <v>-1.777777777777778E-5</v>
      </c>
      <c r="P35" s="35">
        <f>$J$28/'Fixed data'!$C$7</f>
        <v>-1.777777777777778E-5</v>
      </c>
      <c r="Q35" s="35">
        <f>$J$28/'Fixed data'!$C$7</f>
        <v>-1.777777777777778E-5</v>
      </c>
      <c r="R35" s="35">
        <f>$J$28/'Fixed data'!$C$7</f>
        <v>-1.777777777777778E-5</v>
      </c>
      <c r="S35" s="35">
        <f>$J$28/'Fixed data'!$C$7</f>
        <v>-1.777777777777778E-5</v>
      </c>
      <c r="T35" s="35">
        <f>$J$28/'Fixed data'!$C$7</f>
        <v>-1.777777777777778E-5</v>
      </c>
      <c r="U35" s="35">
        <f>$J$28/'Fixed data'!$C$7</f>
        <v>-1.777777777777778E-5</v>
      </c>
      <c r="V35" s="35">
        <f>$J$28/'Fixed data'!$C$7</f>
        <v>-1.777777777777778E-5</v>
      </c>
      <c r="W35" s="35">
        <f>$J$28/'Fixed data'!$C$7</f>
        <v>-1.777777777777778E-5</v>
      </c>
      <c r="X35" s="35">
        <f>$J$28/'Fixed data'!$C$7</f>
        <v>-1.777777777777778E-5</v>
      </c>
      <c r="Y35" s="35">
        <f>$J$28/'Fixed data'!$C$7</f>
        <v>-1.777777777777778E-5</v>
      </c>
      <c r="Z35" s="35">
        <f>$J$28/'Fixed data'!$C$7</f>
        <v>-1.777777777777778E-5</v>
      </c>
      <c r="AA35" s="35">
        <f>$J$28/'Fixed data'!$C$7</f>
        <v>-1.777777777777778E-5</v>
      </c>
      <c r="AB35" s="35">
        <f>$J$28/'Fixed data'!$C$7</f>
        <v>-1.777777777777778E-5</v>
      </c>
      <c r="AC35" s="35">
        <f>$J$28/'Fixed data'!$C$7</f>
        <v>-1.777777777777778E-5</v>
      </c>
      <c r="AD35" s="35">
        <f>$J$28/'Fixed data'!$C$7</f>
        <v>-1.777777777777778E-5</v>
      </c>
      <c r="AE35" s="35">
        <f>$J$28/'Fixed data'!$C$7</f>
        <v>-1.777777777777778E-5</v>
      </c>
      <c r="AF35" s="35">
        <f>$J$28/'Fixed data'!$C$7</f>
        <v>-1.777777777777778E-5</v>
      </c>
      <c r="AG35" s="35">
        <f>$J$28/'Fixed data'!$C$7</f>
        <v>-1.777777777777778E-5</v>
      </c>
      <c r="AH35" s="35">
        <f>$J$28/'Fixed data'!$C$7</f>
        <v>-1.777777777777778E-5</v>
      </c>
      <c r="AI35" s="35">
        <f>$J$28/'Fixed data'!$C$7</f>
        <v>-1.777777777777778E-5</v>
      </c>
      <c r="AJ35" s="35">
        <f>$J$28/'Fixed data'!$C$7</f>
        <v>-1.777777777777778E-5</v>
      </c>
      <c r="AK35" s="35">
        <f>$J$28/'Fixed data'!$C$7</f>
        <v>-1.777777777777778E-5</v>
      </c>
      <c r="AL35" s="35">
        <f>$J$28/'Fixed data'!$C$7</f>
        <v>-1.777777777777778E-5</v>
      </c>
      <c r="AM35" s="35">
        <f>$J$28/'Fixed data'!$C$7</f>
        <v>-1.777777777777778E-5</v>
      </c>
      <c r="AN35" s="35">
        <f>$J$28/'Fixed data'!$C$7</f>
        <v>-1.777777777777778E-5</v>
      </c>
      <c r="AO35" s="35">
        <f>$J$28/'Fixed data'!$C$7</f>
        <v>-1.777777777777778E-5</v>
      </c>
      <c r="AP35" s="35">
        <f>$J$28/'Fixed data'!$C$7</f>
        <v>-1.777777777777778E-5</v>
      </c>
      <c r="AQ35" s="35">
        <f>$J$28/'Fixed data'!$C$7</f>
        <v>-1.777777777777778E-5</v>
      </c>
      <c r="AR35" s="35">
        <f>$J$28/'Fixed data'!$C$7</f>
        <v>-1.777777777777778E-5</v>
      </c>
      <c r="AS35" s="35">
        <f>$J$28/'Fixed data'!$C$7</f>
        <v>-1.777777777777778E-5</v>
      </c>
      <c r="AT35" s="35">
        <f>$J$28/'Fixed data'!$C$7</f>
        <v>-1.777777777777778E-5</v>
      </c>
      <c r="AU35" s="35">
        <f>$J$28/'Fixed data'!$C$7</f>
        <v>-1.777777777777778E-5</v>
      </c>
      <c r="AV35" s="35">
        <f>$J$28/'Fixed data'!$C$7</f>
        <v>-1.777777777777778E-5</v>
      </c>
      <c r="AW35" s="35">
        <f>$J$28/'Fixed data'!$C$7</f>
        <v>-1.777777777777778E-5</v>
      </c>
      <c r="AX35" s="35">
        <f>$J$28/'Fixed data'!$C$7</f>
        <v>-1.777777777777778E-5</v>
      </c>
      <c r="AY35" s="35">
        <f>$J$28/'Fixed data'!$C$7</f>
        <v>-1.777777777777778E-5</v>
      </c>
      <c r="AZ35" s="35">
        <f>$J$28/'Fixed data'!$C$7</f>
        <v>-1.777777777777778E-5</v>
      </c>
      <c r="BA35" s="35">
        <f>$J$28/'Fixed data'!$C$7</f>
        <v>-1.777777777777778E-5</v>
      </c>
      <c r="BB35" s="35">
        <f>$J$28/'Fixed data'!$C$7</f>
        <v>-1.777777777777778E-5</v>
      </c>
      <c r="BC35" s="35">
        <f>$J$28/'Fixed data'!$C$7</f>
        <v>-1.777777777777778E-5</v>
      </c>
      <c r="BD35" s="35"/>
    </row>
    <row r="36" spans="1:57" ht="16.5" hidden="1" customHeight="1" outlineLevel="1" x14ac:dyDescent="0.35">
      <c r="A36" s="108"/>
      <c r="B36" s="9" t="s">
        <v>32</v>
      </c>
      <c r="C36" s="11" t="s">
        <v>59</v>
      </c>
      <c r="D36" s="9" t="s">
        <v>40</v>
      </c>
      <c r="F36" s="35"/>
      <c r="G36" s="35"/>
      <c r="H36" s="35"/>
      <c r="I36" s="35"/>
      <c r="J36" s="35"/>
      <c r="K36" s="35"/>
      <c r="L36" s="35">
        <f>$K$28/'Fixed data'!$C$7</f>
        <v>-1.777777777777778E-5</v>
      </c>
      <c r="M36" s="35">
        <f>$K$28/'Fixed data'!$C$7</f>
        <v>-1.777777777777778E-5</v>
      </c>
      <c r="N36" s="35">
        <f>$K$28/'Fixed data'!$C$7</f>
        <v>-1.777777777777778E-5</v>
      </c>
      <c r="O36" s="35">
        <f>$K$28/'Fixed data'!$C$7</f>
        <v>-1.777777777777778E-5</v>
      </c>
      <c r="P36" s="35">
        <f>$K$28/'Fixed data'!$C$7</f>
        <v>-1.777777777777778E-5</v>
      </c>
      <c r="Q36" s="35">
        <f>$K$28/'Fixed data'!$C$7</f>
        <v>-1.777777777777778E-5</v>
      </c>
      <c r="R36" s="35">
        <f>$K$28/'Fixed data'!$C$7</f>
        <v>-1.777777777777778E-5</v>
      </c>
      <c r="S36" s="35">
        <f>$K$28/'Fixed data'!$C$7</f>
        <v>-1.777777777777778E-5</v>
      </c>
      <c r="T36" s="35">
        <f>$K$28/'Fixed data'!$C$7</f>
        <v>-1.777777777777778E-5</v>
      </c>
      <c r="U36" s="35">
        <f>$K$28/'Fixed data'!$C$7</f>
        <v>-1.777777777777778E-5</v>
      </c>
      <c r="V36" s="35">
        <f>$K$28/'Fixed data'!$C$7</f>
        <v>-1.777777777777778E-5</v>
      </c>
      <c r="W36" s="35">
        <f>$K$28/'Fixed data'!$C$7</f>
        <v>-1.777777777777778E-5</v>
      </c>
      <c r="X36" s="35">
        <f>$K$28/'Fixed data'!$C$7</f>
        <v>-1.777777777777778E-5</v>
      </c>
      <c r="Y36" s="35">
        <f>$K$28/'Fixed data'!$C$7</f>
        <v>-1.777777777777778E-5</v>
      </c>
      <c r="Z36" s="35">
        <f>$K$28/'Fixed data'!$C$7</f>
        <v>-1.777777777777778E-5</v>
      </c>
      <c r="AA36" s="35">
        <f>$K$28/'Fixed data'!$C$7</f>
        <v>-1.777777777777778E-5</v>
      </c>
      <c r="AB36" s="35">
        <f>$K$28/'Fixed data'!$C$7</f>
        <v>-1.777777777777778E-5</v>
      </c>
      <c r="AC36" s="35">
        <f>$K$28/'Fixed data'!$C$7</f>
        <v>-1.777777777777778E-5</v>
      </c>
      <c r="AD36" s="35">
        <f>$K$28/'Fixed data'!$C$7</f>
        <v>-1.777777777777778E-5</v>
      </c>
      <c r="AE36" s="35">
        <f>$K$28/'Fixed data'!$C$7</f>
        <v>-1.777777777777778E-5</v>
      </c>
      <c r="AF36" s="35">
        <f>$K$28/'Fixed data'!$C$7</f>
        <v>-1.777777777777778E-5</v>
      </c>
      <c r="AG36" s="35">
        <f>$K$28/'Fixed data'!$C$7</f>
        <v>-1.777777777777778E-5</v>
      </c>
      <c r="AH36" s="35">
        <f>$K$28/'Fixed data'!$C$7</f>
        <v>-1.777777777777778E-5</v>
      </c>
      <c r="AI36" s="35">
        <f>$K$28/'Fixed data'!$C$7</f>
        <v>-1.777777777777778E-5</v>
      </c>
      <c r="AJ36" s="35">
        <f>$K$28/'Fixed data'!$C$7</f>
        <v>-1.777777777777778E-5</v>
      </c>
      <c r="AK36" s="35">
        <f>$K$28/'Fixed data'!$C$7</f>
        <v>-1.777777777777778E-5</v>
      </c>
      <c r="AL36" s="35">
        <f>$K$28/'Fixed data'!$C$7</f>
        <v>-1.777777777777778E-5</v>
      </c>
      <c r="AM36" s="35">
        <f>$K$28/'Fixed data'!$C$7</f>
        <v>-1.777777777777778E-5</v>
      </c>
      <c r="AN36" s="35">
        <f>$K$28/'Fixed data'!$C$7</f>
        <v>-1.777777777777778E-5</v>
      </c>
      <c r="AO36" s="35">
        <f>$K$28/'Fixed data'!$C$7</f>
        <v>-1.777777777777778E-5</v>
      </c>
      <c r="AP36" s="35">
        <f>$K$28/'Fixed data'!$C$7</f>
        <v>-1.777777777777778E-5</v>
      </c>
      <c r="AQ36" s="35">
        <f>$K$28/'Fixed data'!$C$7</f>
        <v>-1.777777777777778E-5</v>
      </c>
      <c r="AR36" s="35">
        <f>$K$28/'Fixed data'!$C$7</f>
        <v>-1.777777777777778E-5</v>
      </c>
      <c r="AS36" s="35">
        <f>$K$28/'Fixed data'!$C$7</f>
        <v>-1.777777777777778E-5</v>
      </c>
      <c r="AT36" s="35">
        <f>$K$28/'Fixed data'!$C$7</f>
        <v>-1.777777777777778E-5</v>
      </c>
      <c r="AU36" s="35">
        <f>$K$28/'Fixed data'!$C$7</f>
        <v>-1.777777777777778E-5</v>
      </c>
      <c r="AV36" s="35">
        <f>$K$28/'Fixed data'!$C$7</f>
        <v>-1.777777777777778E-5</v>
      </c>
      <c r="AW36" s="35">
        <f>$K$28/'Fixed data'!$C$7</f>
        <v>-1.777777777777778E-5</v>
      </c>
      <c r="AX36" s="35">
        <f>$K$28/'Fixed data'!$C$7</f>
        <v>-1.777777777777778E-5</v>
      </c>
      <c r="AY36" s="35">
        <f>$K$28/'Fixed data'!$C$7</f>
        <v>-1.777777777777778E-5</v>
      </c>
      <c r="AZ36" s="35">
        <f>$K$28/'Fixed data'!$C$7</f>
        <v>-1.777777777777778E-5</v>
      </c>
      <c r="BA36" s="35">
        <f>$K$28/'Fixed data'!$C$7</f>
        <v>-1.777777777777778E-5</v>
      </c>
      <c r="BB36" s="35">
        <f>$K$28/'Fixed data'!$C$7</f>
        <v>-1.777777777777778E-5</v>
      </c>
      <c r="BC36" s="35">
        <f>$K$28/'Fixed data'!$C$7</f>
        <v>-1.777777777777778E-5</v>
      </c>
      <c r="BD36" s="35">
        <f>$K$28/'Fixed data'!$C$7</f>
        <v>-1.777777777777778E-5</v>
      </c>
    </row>
    <row r="37" spans="1:57" ht="16.5" hidden="1" customHeight="1" outlineLevel="1" x14ac:dyDescent="0.35">
      <c r="A37" s="108"/>
      <c r="B37" s="9" t="s">
        <v>33</v>
      </c>
      <c r="C37" s="11" t="s">
        <v>60</v>
      </c>
      <c r="D37" s="9" t="s">
        <v>40</v>
      </c>
      <c r="F37" s="35"/>
      <c r="G37" s="35"/>
      <c r="H37" s="35"/>
      <c r="I37" s="35"/>
      <c r="J37" s="35"/>
      <c r="K37" s="35"/>
      <c r="L37" s="35"/>
      <c r="M37" s="35">
        <f>$L$28/'Fixed data'!$C$7</f>
        <v>-1.777777777777778E-5</v>
      </c>
      <c r="N37" s="35">
        <f>$L$28/'Fixed data'!$C$7</f>
        <v>-1.777777777777778E-5</v>
      </c>
      <c r="O37" s="35">
        <f>$L$28/'Fixed data'!$C$7</f>
        <v>-1.777777777777778E-5</v>
      </c>
      <c r="P37" s="35">
        <f>$L$28/'Fixed data'!$C$7</f>
        <v>-1.777777777777778E-5</v>
      </c>
      <c r="Q37" s="35">
        <f>$L$28/'Fixed data'!$C$7</f>
        <v>-1.777777777777778E-5</v>
      </c>
      <c r="R37" s="35">
        <f>$L$28/'Fixed data'!$C$7</f>
        <v>-1.777777777777778E-5</v>
      </c>
      <c r="S37" s="35">
        <f>$L$28/'Fixed data'!$C$7</f>
        <v>-1.777777777777778E-5</v>
      </c>
      <c r="T37" s="35">
        <f>$L$28/'Fixed data'!$C$7</f>
        <v>-1.777777777777778E-5</v>
      </c>
      <c r="U37" s="35">
        <f>$L$28/'Fixed data'!$C$7</f>
        <v>-1.777777777777778E-5</v>
      </c>
      <c r="V37" s="35">
        <f>$L$28/'Fixed data'!$C$7</f>
        <v>-1.777777777777778E-5</v>
      </c>
      <c r="W37" s="35">
        <f>$L$28/'Fixed data'!$C$7</f>
        <v>-1.777777777777778E-5</v>
      </c>
      <c r="X37" s="35">
        <f>$L$28/'Fixed data'!$C$7</f>
        <v>-1.777777777777778E-5</v>
      </c>
      <c r="Y37" s="35">
        <f>$L$28/'Fixed data'!$C$7</f>
        <v>-1.777777777777778E-5</v>
      </c>
      <c r="Z37" s="35">
        <f>$L$28/'Fixed data'!$C$7</f>
        <v>-1.777777777777778E-5</v>
      </c>
      <c r="AA37" s="35">
        <f>$L$28/'Fixed data'!$C$7</f>
        <v>-1.777777777777778E-5</v>
      </c>
      <c r="AB37" s="35">
        <f>$L$28/'Fixed data'!$C$7</f>
        <v>-1.777777777777778E-5</v>
      </c>
      <c r="AC37" s="35">
        <f>$L$28/'Fixed data'!$C$7</f>
        <v>-1.777777777777778E-5</v>
      </c>
      <c r="AD37" s="35">
        <f>$L$28/'Fixed data'!$C$7</f>
        <v>-1.777777777777778E-5</v>
      </c>
      <c r="AE37" s="35">
        <f>$L$28/'Fixed data'!$C$7</f>
        <v>-1.777777777777778E-5</v>
      </c>
      <c r="AF37" s="35">
        <f>$L$28/'Fixed data'!$C$7</f>
        <v>-1.777777777777778E-5</v>
      </c>
      <c r="AG37" s="35">
        <f>$L$28/'Fixed data'!$C$7</f>
        <v>-1.777777777777778E-5</v>
      </c>
      <c r="AH37" s="35">
        <f>$L$28/'Fixed data'!$C$7</f>
        <v>-1.777777777777778E-5</v>
      </c>
      <c r="AI37" s="35">
        <f>$L$28/'Fixed data'!$C$7</f>
        <v>-1.777777777777778E-5</v>
      </c>
      <c r="AJ37" s="35">
        <f>$L$28/'Fixed data'!$C$7</f>
        <v>-1.777777777777778E-5</v>
      </c>
      <c r="AK37" s="35">
        <f>$L$28/'Fixed data'!$C$7</f>
        <v>-1.777777777777778E-5</v>
      </c>
      <c r="AL37" s="35">
        <f>$L$28/'Fixed data'!$C$7</f>
        <v>-1.777777777777778E-5</v>
      </c>
      <c r="AM37" s="35">
        <f>$L$28/'Fixed data'!$C$7</f>
        <v>-1.777777777777778E-5</v>
      </c>
      <c r="AN37" s="35">
        <f>$L$28/'Fixed data'!$C$7</f>
        <v>-1.777777777777778E-5</v>
      </c>
      <c r="AO37" s="35">
        <f>$L$28/'Fixed data'!$C$7</f>
        <v>-1.777777777777778E-5</v>
      </c>
      <c r="AP37" s="35">
        <f>$L$28/'Fixed data'!$C$7</f>
        <v>-1.777777777777778E-5</v>
      </c>
      <c r="AQ37" s="35">
        <f>$L$28/'Fixed data'!$C$7</f>
        <v>-1.777777777777778E-5</v>
      </c>
      <c r="AR37" s="35">
        <f>$L$28/'Fixed data'!$C$7</f>
        <v>-1.777777777777778E-5</v>
      </c>
      <c r="AS37" s="35">
        <f>$L$28/'Fixed data'!$C$7</f>
        <v>-1.777777777777778E-5</v>
      </c>
      <c r="AT37" s="35">
        <f>$L$28/'Fixed data'!$C$7</f>
        <v>-1.777777777777778E-5</v>
      </c>
      <c r="AU37" s="35">
        <f>$L$28/'Fixed data'!$C$7</f>
        <v>-1.777777777777778E-5</v>
      </c>
      <c r="AV37" s="35">
        <f>$L$28/'Fixed data'!$C$7</f>
        <v>-1.777777777777778E-5</v>
      </c>
      <c r="AW37" s="35">
        <f>$L$28/'Fixed data'!$C$7</f>
        <v>-1.777777777777778E-5</v>
      </c>
      <c r="AX37" s="35">
        <f>$L$28/'Fixed data'!$C$7</f>
        <v>-1.777777777777778E-5</v>
      </c>
      <c r="AY37" s="35">
        <f>$L$28/'Fixed data'!$C$7</f>
        <v>-1.777777777777778E-5</v>
      </c>
      <c r="AZ37" s="35">
        <f>$L$28/'Fixed data'!$C$7</f>
        <v>-1.777777777777778E-5</v>
      </c>
      <c r="BA37" s="35">
        <f>$L$28/'Fixed data'!$C$7</f>
        <v>-1.777777777777778E-5</v>
      </c>
      <c r="BB37" s="35">
        <f>$L$28/'Fixed data'!$C$7</f>
        <v>-1.777777777777778E-5</v>
      </c>
      <c r="BC37" s="35">
        <f>$L$28/'Fixed data'!$C$7</f>
        <v>-1.777777777777778E-5</v>
      </c>
      <c r="BD37" s="35">
        <f>$L$28/'Fixed data'!$C$7</f>
        <v>-1.777777777777778E-5</v>
      </c>
    </row>
    <row r="38" spans="1:57" ht="16.5" hidden="1" customHeight="1" outlineLevel="1" x14ac:dyDescent="0.35">
      <c r="A38" s="108"/>
      <c r="B38" s="9" t="s">
        <v>110</v>
      </c>
      <c r="C38" s="11" t="s">
        <v>132</v>
      </c>
      <c r="D38" s="9" t="s">
        <v>40</v>
      </c>
      <c r="F38" s="35"/>
      <c r="G38" s="35"/>
      <c r="H38" s="35"/>
      <c r="I38" s="35"/>
      <c r="J38" s="35"/>
      <c r="K38" s="35"/>
      <c r="L38" s="35"/>
      <c r="M38" s="35"/>
      <c r="N38" s="35">
        <f>$M$28/'Fixed data'!$C$7</f>
        <v>-1.777777777777778E-5</v>
      </c>
      <c r="O38" s="35">
        <f>$M$28/'Fixed data'!$C$7</f>
        <v>-1.777777777777778E-5</v>
      </c>
      <c r="P38" s="35">
        <f>$M$28/'Fixed data'!$C$7</f>
        <v>-1.777777777777778E-5</v>
      </c>
      <c r="Q38" s="35">
        <f>$M$28/'Fixed data'!$C$7</f>
        <v>-1.777777777777778E-5</v>
      </c>
      <c r="R38" s="35">
        <f>$M$28/'Fixed data'!$C$7</f>
        <v>-1.777777777777778E-5</v>
      </c>
      <c r="S38" s="35">
        <f>$M$28/'Fixed data'!$C$7</f>
        <v>-1.777777777777778E-5</v>
      </c>
      <c r="T38" s="35">
        <f>$M$28/'Fixed data'!$C$7</f>
        <v>-1.777777777777778E-5</v>
      </c>
      <c r="U38" s="35">
        <f>$M$28/'Fixed data'!$C$7</f>
        <v>-1.777777777777778E-5</v>
      </c>
      <c r="V38" s="35">
        <f>$M$28/'Fixed data'!$C$7</f>
        <v>-1.777777777777778E-5</v>
      </c>
      <c r="W38" s="35">
        <f>$M$28/'Fixed data'!$C$7</f>
        <v>-1.777777777777778E-5</v>
      </c>
      <c r="X38" s="35">
        <f>$M$28/'Fixed data'!$C$7</f>
        <v>-1.777777777777778E-5</v>
      </c>
      <c r="Y38" s="35">
        <f>$M$28/'Fixed data'!$C$7</f>
        <v>-1.777777777777778E-5</v>
      </c>
      <c r="Z38" s="35">
        <f>$M$28/'Fixed data'!$C$7</f>
        <v>-1.777777777777778E-5</v>
      </c>
      <c r="AA38" s="35">
        <f>$M$28/'Fixed data'!$C$7</f>
        <v>-1.777777777777778E-5</v>
      </c>
      <c r="AB38" s="35">
        <f>$M$28/'Fixed data'!$C$7</f>
        <v>-1.777777777777778E-5</v>
      </c>
      <c r="AC38" s="35">
        <f>$M$28/'Fixed data'!$C$7</f>
        <v>-1.777777777777778E-5</v>
      </c>
      <c r="AD38" s="35">
        <f>$M$28/'Fixed data'!$C$7</f>
        <v>-1.777777777777778E-5</v>
      </c>
      <c r="AE38" s="35">
        <f>$M$28/'Fixed data'!$C$7</f>
        <v>-1.777777777777778E-5</v>
      </c>
      <c r="AF38" s="35">
        <f>$M$28/'Fixed data'!$C$7</f>
        <v>-1.777777777777778E-5</v>
      </c>
      <c r="AG38" s="35">
        <f>$M$28/'Fixed data'!$C$7</f>
        <v>-1.777777777777778E-5</v>
      </c>
      <c r="AH38" s="35">
        <f>$M$28/'Fixed data'!$C$7</f>
        <v>-1.777777777777778E-5</v>
      </c>
      <c r="AI38" s="35">
        <f>$M$28/'Fixed data'!$C$7</f>
        <v>-1.777777777777778E-5</v>
      </c>
      <c r="AJ38" s="35">
        <f>$M$28/'Fixed data'!$C$7</f>
        <v>-1.777777777777778E-5</v>
      </c>
      <c r="AK38" s="35">
        <f>$M$28/'Fixed data'!$C$7</f>
        <v>-1.777777777777778E-5</v>
      </c>
      <c r="AL38" s="35">
        <f>$M$28/'Fixed data'!$C$7</f>
        <v>-1.777777777777778E-5</v>
      </c>
      <c r="AM38" s="35">
        <f>$M$28/'Fixed data'!$C$7</f>
        <v>-1.777777777777778E-5</v>
      </c>
      <c r="AN38" s="35">
        <f>$M$28/'Fixed data'!$C$7</f>
        <v>-1.777777777777778E-5</v>
      </c>
      <c r="AO38" s="35">
        <f>$M$28/'Fixed data'!$C$7</f>
        <v>-1.777777777777778E-5</v>
      </c>
      <c r="AP38" s="35">
        <f>$M$28/'Fixed data'!$C$7</f>
        <v>-1.777777777777778E-5</v>
      </c>
      <c r="AQ38" s="35">
        <f>$M$28/'Fixed data'!$C$7</f>
        <v>-1.777777777777778E-5</v>
      </c>
      <c r="AR38" s="35">
        <f>$M$28/'Fixed data'!$C$7</f>
        <v>-1.777777777777778E-5</v>
      </c>
      <c r="AS38" s="35">
        <f>$M$28/'Fixed data'!$C$7</f>
        <v>-1.777777777777778E-5</v>
      </c>
      <c r="AT38" s="35">
        <f>$M$28/'Fixed data'!$C$7</f>
        <v>-1.777777777777778E-5</v>
      </c>
      <c r="AU38" s="35">
        <f>$M$28/'Fixed data'!$C$7</f>
        <v>-1.777777777777778E-5</v>
      </c>
      <c r="AV38" s="35">
        <f>$M$28/'Fixed data'!$C$7</f>
        <v>-1.777777777777778E-5</v>
      </c>
      <c r="AW38" s="35">
        <f>$M$28/'Fixed data'!$C$7</f>
        <v>-1.777777777777778E-5</v>
      </c>
      <c r="AX38" s="35">
        <f>$M$28/'Fixed data'!$C$7</f>
        <v>-1.777777777777778E-5</v>
      </c>
      <c r="AY38" s="35">
        <f>$M$28/'Fixed data'!$C$7</f>
        <v>-1.777777777777778E-5</v>
      </c>
      <c r="AZ38" s="35">
        <f>$M$28/'Fixed data'!$C$7</f>
        <v>-1.777777777777778E-5</v>
      </c>
      <c r="BA38" s="35">
        <f>$M$28/'Fixed data'!$C$7</f>
        <v>-1.777777777777778E-5</v>
      </c>
      <c r="BB38" s="35">
        <f>$M$28/'Fixed data'!$C$7</f>
        <v>-1.777777777777778E-5</v>
      </c>
      <c r="BC38" s="35">
        <f>$M$28/'Fixed data'!$C$7</f>
        <v>-1.777777777777778E-5</v>
      </c>
      <c r="BD38" s="35">
        <f>$M$28/'Fixed data'!$C$7</f>
        <v>-1.777777777777778E-5</v>
      </c>
      <c r="BE38" s="35"/>
    </row>
    <row r="39" spans="1:57" ht="16.5" hidden="1" customHeight="1" outlineLevel="1" x14ac:dyDescent="0.35">
      <c r="A39" s="108"/>
      <c r="B39" s="9" t="s">
        <v>111</v>
      </c>
      <c r="C39" s="11" t="s">
        <v>133</v>
      </c>
      <c r="D39" s="9" t="s">
        <v>40</v>
      </c>
      <c r="F39" s="35"/>
      <c r="G39" s="35"/>
      <c r="H39" s="35"/>
      <c r="I39" s="35"/>
      <c r="J39" s="35"/>
      <c r="K39" s="35"/>
      <c r="L39" s="35"/>
      <c r="M39" s="35"/>
      <c r="N39" s="35"/>
      <c r="O39" s="35">
        <f>$N$28/'Fixed data'!$C$7</f>
        <v>-1.777777777777778E-5</v>
      </c>
      <c r="P39" s="35">
        <f>$N$28/'Fixed data'!$C$7</f>
        <v>-1.777777777777778E-5</v>
      </c>
      <c r="Q39" s="35">
        <f>$N$28/'Fixed data'!$C$7</f>
        <v>-1.777777777777778E-5</v>
      </c>
      <c r="R39" s="35">
        <f>$N$28/'Fixed data'!$C$7</f>
        <v>-1.777777777777778E-5</v>
      </c>
      <c r="S39" s="35">
        <f>$N$28/'Fixed data'!$C$7</f>
        <v>-1.777777777777778E-5</v>
      </c>
      <c r="T39" s="35">
        <f>$N$28/'Fixed data'!$C$7</f>
        <v>-1.777777777777778E-5</v>
      </c>
      <c r="U39" s="35">
        <f>$N$28/'Fixed data'!$C$7</f>
        <v>-1.777777777777778E-5</v>
      </c>
      <c r="V39" s="35">
        <f>$N$28/'Fixed data'!$C$7</f>
        <v>-1.777777777777778E-5</v>
      </c>
      <c r="W39" s="35">
        <f>$N$28/'Fixed data'!$C$7</f>
        <v>-1.777777777777778E-5</v>
      </c>
      <c r="X39" s="35">
        <f>$N$28/'Fixed data'!$C$7</f>
        <v>-1.777777777777778E-5</v>
      </c>
      <c r="Y39" s="35">
        <f>$N$28/'Fixed data'!$C$7</f>
        <v>-1.777777777777778E-5</v>
      </c>
      <c r="Z39" s="35">
        <f>$N$28/'Fixed data'!$C$7</f>
        <v>-1.777777777777778E-5</v>
      </c>
      <c r="AA39" s="35">
        <f>$N$28/'Fixed data'!$C$7</f>
        <v>-1.777777777777778E-5</v>
      </c>
      <c r="AB39" s="35">
        <f>$N$28/'Fixed data'!$C$7</f>
        <v>-1.777777777777778E-5</v>
      </c>
      <c r="AC39" s="35">
        <f>$N$28/'Fixed data'!$C$7</f>
        <v>-1.777777777777778E-5</v>
      </c>
      <c r="AD39" s="35">
        <f>$N$28/'Fixed data'!$C$7</f>
        <v>-1.777777777777778E-5</v>
      </c>
      <c r="AE39" s="35">
        <f>$N$28/'Fixed data'!$C$7</f>
        <v>-1.777777777777778E-5</v>
      </c>
      <c r="AF39" s="35">
        <f>$N$28/'Fixed data'!$C$7</f>
        <v>-1.777777777777778E-5</v>
      </c>
      <c r="AG39" s="35">
        <f>$N$28/'Fixed data'!$C$7</f>
        <v>-1.777777777777778E-5</v>
      </c>
      <c r="AH39" s="35">
        <f>$N$28/'Fixed data'!$C$7</f>
        <v>-1.777777777777778E-5</v>
      </c>
      <c r="AI39" s="35">
        <f>$N$28/'Fixed data'!$C$7</f>
        <v>-1.777777777777778E-5</v>
      </c>
      <c r="AJ39" s="35">
        <f>$N$28/'Fixed data'!$C$7</f>
        <v>-1.777777777777778E-5</v>
      </c>
      <c r="AK39" s="35">
        <f>$N$28/'Fixed data'!$C$7</f>
        <v>-1.777777777777778E-5</v>
      </c>
      <c r="AL39" s="35">
        <f>$N$28/'Fixed data'!$C$7</f>
        <v>-1.777777777777778E-5</v>
      </c>
      <c r="AM39" s="35">
        <f>$N$28/'Fixed data'!$C$7</f>
        <v>-1.777777777777778E-5</v>
      </c>
      <c r="AN39" s="35">
        <f>$N$28/'Fixed data'!$C$7</f>
        <v>-1.777777777777778E-5</v>
      </c>
      <c r="AO39" s="35">
        <f>$N$28/'Fixed data'!$C$7</f>
        <v>-1.777777777777778E-5</v>
      </c>
      <c r="AP39" s="35">
        <f>$N$28/'Fixed data'!$C$7</f>
        <v>-1.777777777777778E-5</v>
      </c>
      <c r="AQ39" s="35">
        <f>$N$28/'Fixed data'!$C$7</f>
        <v>-1.777777777777778E-5</v>
      </c>
      <c r="AR39" s="35">
        <f>$N$28/'Fixed data'!$C$7</f>
        <v>-1.777777777777778E-5</v>
      </c>
      <c r="AS39" s="35">
        <f>$N$28/'Fixed data'!$C$7</f>
        <v>-1.777777777777778E-5</v>
      </c>
      <c r="AT39" s="35">
        <f>$N$28/'Fixed data'!$C$7</f>
        <v>-1.777777777777778E-5</v>
      </c>
      <c r="AU39" s="35">
        <f>$N$28/'Fixed data'!$C$7</f>
        <v>-1.777777777777778E-5</v>
      </c>
      <c r="AV39" s="35">
        <f>$N$28/'Fixed data'!$C$7</f>
        <v>-1.777777777777778E-5</v>
      </c>
      <c r="AW39" s="35">
        <f>$N$28/'Fixed data'!$C$7</f>
        <v>-1.777777777777778E-5</v>
      </c>
      <c r="AX39" s="35">
        <f>$N$28/'Fixed data'!$C$7</f>
        <v>-1.777777777777778E-5</v>
      </c>
      <c r="AY39" s="35">
        <f>$N$28/'Fixed data'!$C$7</f>
        <v>-1.777777777777778E-5</v>
      </c>
      <c r="AZ39" s="35">
        <f>$N$28/'Fixed data'!$C$7</f>
        <v>-1.777777777777778E-5</v>
      </c>
      <c r="BA39" s="35">
        <f>$N$28/'Fixed data'!$C$7</f>
        <v>-1.777777777777778E-5</v>
      </c>
      <c r="BB39" s="35">
        <f>$N$28/'Fixed data'!$C$7</f>
        <v>-1.777777777777778E-5</v>
      </c>
      <c r="BC39" s="35">
        <f>$N$28/'Fixed data'!$C$7</f>
        <v>-1.777777777777778E-5</v>
      </c>
      <c r="BD39" s="35">
        <f>$N$28/'Fixed data'!$C$7</f>
        <v>-1.777777777777778E-5</v>
      </c>
    </row>
    <row r="40" spans="1:57" ht="16.5" hidden="1" customHeight="1" outlineLevel="1" x14ac:dyDescent="0.35">
      <c r="A40" s="108"/>
      <c r="B40" s="9" t="s">
        <v>112</v>
      </c>
      <c r="C40" s="11" t="s">
        <v>134</v>
      </c>
      <c r="D40" s="9" t="s">
        <v>40</v>
      </c>
      <c r="F40" s="35"/>
      <c r="G40" s="35"/>
      <c r="H40" s="35"/>
      <c r="I40" s="35"/>
      <c r="J40" s="35"/>
      <c r="K40" s="35"/>
      <c r="L40" s="35"/>
      <c r="M40" s="35"/>
      <c r="N40" s="35"/>
      <c r="O40" s="35"/>
      <c r="P40" s="35">
        <f>$O$28/'Fixed data'!$C$7</f>
        <v>-1.777777777777778E-5</v>
      </c>
      <c r="Q40" s="35">
        <f>$O$28/'Fixed data'!$C$7</f>
        <v>-1.777777777777778E-5</v>
      </c>
      <c r="R40" s="35">
        <f>$O$28/'Fixed data'!$C$7</f>
        <v>-1.777777777777778E-5</v>
      </c>
      <c r="S40" s="35">
        <f>$O$28/'Fixed data'!$C$7</f>
        <v>-1.777777777777778E-5</v>
      </c>
      <c r="T40" s="35">
        <f>$O$28/'Fixed data'!$C$7</f>
        <v>-1.777777777777778E-5</v>
      </c>
      <c r="U40" s="35">
        <f>$O$28/'Fixed data'!$C$7</f>
        <v>-1.777777777777778E-5</v>
      </c>
      <c r="V40" s="35">
        <f>$O$28/'Fixed data'!$C$7</f>
        <v>-1.777777777777778E-5</v>
      </c>
      <c r="W40" s="35">
        <f>$O$28/'Fixed data'!$C$7</f>
        <v>-1.777777777777778E-5</v>
      </c>
      <c r="X40" s="35">
        <f>$O$28/'Fixed data'!$C$7</f>
        <v>-1.777777777777778E-5</v>
      </c>
      <c r="Y40" s="35">
        <f>$O$28/'Fixed data'!$C$7</f>
        <v>-1.777777777777778E-5</v>
      </c>
      <c r="Z40" s="35">
        <f>$O$28/'Fixed data'!$C$7</f>
        <v>-1.777777777777778E-5</v>
      </c>
      <c r="AA40" s="35">
        <f>$O$28/'Fixed data'!$C$7</f>
        <v>-1.777777777777778E-5</v>
      </c>
      <c r="AB40" s="35">
        <f>$O$28/'Fixed data'!$C$7</f>
        <v>-1.777777777777778E-5</v>
      </c>
      <c r="AC40" s="35">
        <f>$O$28/'Fixed data'!$C$7</f>
        <v>-1.777777777777778E-5</v>
      </c>
      <c r="AD40" s="35">
        <f>$O$28/'Fixed data'!$C$7</f>
        <v>-1.777777777777778E-5</v>
      </c>
      <c r="AE40" s="35">
        <f>$O$28/'Fixed data'!$C$7</f>
        <v>-1.777777777777778E-5</v>
      </c>
      <c r="AF40" s="35">
        <f>$O$28/'Fixed data'!$C$7</f>
        <v>-1.777777777777778E-5</v>
      </c>
      <c r="AG40" s="35">
        <f>$O$28/'Fixed data'!$C$7</f>
        <v>-1.777777777777778E-5</v>
      </c>
      <c r="AH40" s="35">
        <f>$O$28/'Fixed data'!$C$7</f>
        <v>-1.777777777777778E-5</v>
      </c>
      <c r="AI40" s="35">
        <f>$O$28/'Fixed data'!$C$7</f>
        <v>-1.777777777777778E-5</v>
      </c>
      <c r="AJ40" s="35">
        <f>$O$28/'Fixed data'!$C$7</f>
        <v>-1.777777777777778E-5</v>
      </c>
      <c r="AK40" s="35">
        <f>$O$28/'Fixed data'!$C$7</f>
        <v>-1.777777777777778E-5</v>
      </c>
      <c r="AL40" s="35">
        <f>$O$28/'Fixed data'!$C$7</f>
        <v>-1.777777777777778E-5</v>
      </c>
      <c r="AM40" s="35">
        <f>$O$28/'Fixed data'!$C$7</f>
        <v>-1.777777777777778E-5</v>
      </c>
      <c r="AN40" s="35">
        <f>$O$28/'Fixed data'!$C$7</f>
        <v>-1.777777777777778E-5</v>
      </c>
      <c r="AO40" s="35">
        <f>$O$28/'Fixed data'!$C$7</f>
        <v>-1.777777777777778E-5</v>
      </c>
      <c r="AP40" s="35">
        <f>$O$28/'Fixed data'!$C$7</f>
        <v>-1.777777777777778E-5</v>
      </c>
      <c r="AQ40" s="35">
        <f>$O$28/'Fixed data'!$C$7</f>
        <v>-1.777777777777778E-5</v>
      </c>
      <c r="AR40" s="35">
        <f>$O$28/'Fixed data'!$C$7</f>
        <v>-1.777777777777778E-5</v>
      </c>
      <c r="AS40" s="35">
        <f>$O$28/'Fixed data'!$C$7</f>
        <v>-1.777777777777778E-5</v>
      </c>
      <c r="AT40" s="35">
        <f>$O$28/'Fixed data'!$C$7</f>
        <v>-1.777777777777778E-5</v>
      </c>
      <c r="AU40" s="35">
        <f>$O$28/'Fixed data'!$C$7</f>
        <v>-1.777777777777778E-5</v>
      </c>
      <c r="AV40" s="35">
        <f>$O$28/'Fixed data'!$C$7</f>
        <v>-1.777777777777778E-5</v>
      </c>
      <c r="AW40" s="35">
        <f>$O$28/'Fixed data'!$C$7</f>
        <v>-1.777777777777778E-5</v>
      </c>
      <c r="AX40" s="35">
        <f>$O$28/'Fixed data'!$C$7</f>
        <v>-1.777777777777778E-5</v>
      </c>
      <c r="AY40" s="35">
        <f>$O$28/'Fixed data'!$C$7</f>
        <v>-1.777777777777778E-5</v>
      </c>
      <c r="AZ40" s="35">
        <f>$O$28/'Fixed data'!$C$7</f>
        <v>-1.777777777777778E-5</v>
      </c>
      <c r="BA40" s="35">
        <f>$O$28/'Fixed data'!$C$7</f>
        <v>-1.777777777777778E-5</v>
      </c>
      <c r="BB40" s="35">
        <f>$O$28/'Fixed data'!$C$7</f>
        <v>-1.777777777777778E-5</v>
      </c>
      <c r="BC40" s="35">
        <f>$O$28/'Fixed data'!$C$7</f>
        <v>-1.777777777777778E-5</v>
      </c>
      <c r="BD40" s="35">
        <f>$O$28/'Fixed data'!$C$7</f>
        <v>-1.777777777777778E-5</v>
      </c>
    </row>
    <row r="41" spans="1:57" ht="16.5" hidden="1" customHeight="1" outlineLevel="1" x14ac:dyDescent="0.35">
      <c r="A41" s="108"/>
      <c r="B41" s="9" t="s">
        <v>113</v>
      </c>
      <c r="C41" s="11" t="s">
        <v>135</v>
      </c>
      <c r="D41" s="9" t="s">
        <v>40</v>
      </c>
      <c r="F41" s="35"/>
      <c r="G41" s="35"/>
      <c r="H41" s="35"/>
      <c r="I41" s="35"/>
      <c r="J41" s="35"/>
      <c r="K41" s="35"/>
      <c r="L41" s="35"/>
      <c r="M41" s="35"/>
      <c r="N41" s="35"/>
      <c r="O41" s="35"/>
      <c r="P41" s="35"/>
      <c r="Q41" s="35">
        <f>$P$28/'Fixed data'!$C$7</f>
        <v>-1.777777777777778E-5</v>
      </c>
      <c r="R41" s="35">
        <f>$P$28/'Fixed data'!$C$7</f>
        <v>-1.777777777777778E-5</v>
      </c>
      <c r="S41" s="35">
        <f>$P$28/'Fixed data'!$C$7</f>
        <v>-1.777777777777778E-5</v>
      </c>
      <c r="T41" s="35">
        <f>$P$28/'Fixed data'!$C$7</f>
        <v>-1.777777777777778E-5</v>
      </c>
      <c r="U41" s="35">
        <f>$P$28/'Fixed data'!$C$7</f>
        <v>-1.777777777777778E-5</v>
      </c>
      <c r="V41" s="35">
        <f>$P$28/'Fixed data'!$C$7</f>
        <v>-1.777777777777778E-5</v>
      </c>
      <c r="W41" s="35">
        <f>$P$28/'Fixed data'!$C$7</f>
        <v>-1.777777777777778E-5</v>
      </c>
      <c r="X41" s="35">
        <f>$P$28/'Fixed data'!$C$7</f>
        <v>-1.777777777777778E-5</v>
      </c>
      <c r="Y41" s="35">
        <f>$P$28/'Fixed data'!$C$7</f>
        <v>-1.777777777777778E-5</v>
      </c>
      <c r="Z41" s="35">
        <f>$P$28/'Fixed data'!$C$7</f>
        <v>-1.777777777777778E-5</v>
      </c>
      <c r="AA41" s="35">
        <f>$P$28/'Fixed data'!$C$7</f>
        <v>-1.777777777777778E-5</v>
      </c>
      <c r="AB41" s="35">
        <f>$P$28/'Fixed data'!$C$7</f>
        <v>-1.777777777777778E-5</v>
      </c>
      <c r="AC41" s="35">
        <f>$P$28/'Fixed data'!$C$7</f>
        <v>-1.777777777777778E-5</v>
      </c>
      <c r="AD41" s="35">
        <f>$P$28/'Fixed data'!$C$7</f>
        <v>-1.777777777777778E-5</v>
      </c>
      <c r="AE41" s="35">
        <f>$P$28/'Fixed data'!$C$7</f>
        <v>-1.777777777777778E-5</v>
      </c>
      <c r="AF41" s="35">
        <f>$P$28/'Fixed data'!$C$7</f>
        <v>-1.777777777777778E-5</v>
      </c>
      <c r="AG41" s="35">
        <f>$P$28/'Fixed data'!$C$7</f>
        <v>-1.777777777777778E-5</v>
      </c>
      <c r="AH41" s="35">
        <f>$P$28/'Fixed data'!$C$7</f>
        <v>-1.777777777777778E-5</v>
      </c>
      <c r="AI41" s="35">
        <f>$P$28/'Fixed data'!$C$7</f>
        <v>-1.777777777777778E-5</v>
      </c>
      <c r="AJ41" s="35">
        <f>$P$28/'Fixed data'!$C$7</f>
        <v>-1.777777777777778E-5</v>
      </c>
      <c r="AK41" s="35">
        <f>$P$28/'Fixed data'!$C$7</f>
        <v>-1.777777777777778E-5</v>
      </c>
      <c r="AL41" s="35">
        <f>$P$28/'Fixed data'!$C$7</f>
        <v>-1.777777777777778E-5</v>
      </c>
      <c r="AM41" s="35">
        <f>$P$28/'Fixed data'!$C$7</f>
        <v>-1.777777777777778E-5</v>
      </c>
      <c r="AN41" s="35">
        <f>$P$28/'Fixed data'!$C$7</f>
        <v>-1.777777777777778E-5</v>
      </c>
      <c r="AO41" s="35">
        <f>$P$28/'Fixed data'!$C$7</f>
        <v>-1.777777777777778E-5</v>
      </c>
      <c r="AP41" s="35">
        <f>$P$28/'Fixed data'!$C$7</f>
        <v>-1.777777777777778E-5</v>
      </c>
      <c r="AQ41" s="35">
        <f>$P$28/'Fixed data'!$C$7</f>
        <v>-1.777777777777778E-5</v>
      </c>
      <c r="AR41" s="35">
        <f>$P$28/'Fixed data'!$C$7</f>
        <v>-1.777777777777778E-5</v>
      </c>
      <c r="AS41" s="35">
        <f>$P$28/'Fixed data'!$C$7</f>
        <v>-1.777777777777778E-5</v>
      </c>
      <c r="AT41" s="35">
        <f>$P$28/'Fixed data'!$C$7</f>
        <v>-1.777777777777778E-5</v>
      </c>
      <c r="AU41" s="35">
        <f>$P$28/'Fixed data'!$C$7</f>
        <v>-1.777777777777778E-5</v>
      </c>
      <c r="AV41" s="35">
        <f>$P$28/'Fixed data'!$C$7</f>
        <v>-1.777777777777778E-5</v>
      </c>
      <c r="AW41" s="35">
        <f>$P$28/'Fixed data'!$C$7</f>
        <v>-1.777777777777778E-5</v>
      </c>
      <c r="AX41" s="35">
        <f>$P$28/'Fixed data'!$C$7</f>
        <v>-1.777777777777778E-5</v>
      </c>
      <c r="AY41" s="35">
        <f>$P$28/'Fixed data'!$C$7</f>
        <v>-1.777777777777778E-5</v>
      </c>
      <c r="AZ41" s="35">
        <f>$P$28/'Fixed data'!$C$7</f>
        <v>-1.777777777777778E-5</v>
      </c>
      <c r="BA41" s="35">
        <f>$P$28/'Fixed data'!$C$7</f>
        <v>-1.777777777777778E-5</v>
      </c>
      <c r="BB41" s="35">
        <f>$P$28/'Fixed data'!$C$7</f>
        <v>-1.777777777777778E-5</v>
      </c>
      <c r="BC41" s="35">
        <f>$P$28/'Fixed data'!$C$7</f>
        <v>-1.777777777777778E-5</v>
      </c>
      <c r="BD41" s="35">
        <f>$P$28/'Fixed data'!$C$7</f>
        <v>-1.777777777777778E-5</v>
      </c>
    </row>
    <row r="42" spans="1:57" ht="16.5" hidden="1" customHeight="1" outlineLevel="1" x14ac:dyDescent="0.35">
      <c r="A42" s="108"/>
      <c r="B42" s="9" t="s">
        <v>114</v>
      </c>
      <c r="C42" s="11" t="s">
        <v>136</v>
      </c>
      <c r="D42" s="9" t="s">
        <v>40</v>
      </c>
      <c r="F42" s="35"/>
      <c r="G42" s="35"/>
      <c r="H42" s="35"/>
      <c r="I42" s="35"/>
      <c r="J42" s="35"/>
      <c r="K42" s="35"/>
      <c r="L42" s="35"/>
      <c r="M42" s="35"/>
      <c r="N42" s="35"/>
      <c r="O42" s="35"/>
      <c r="P42" s="35"/>
      <c r="Q42" s="35"/>
      <c r="R42" s="35">
        <f>$Q$28/'Fixed data'!$C$7</f>
        <v>-1.777777777777778E-5</v>
      </c>
      <c r="S42" s="35">
        <f>$Q$28/'Fixed data'!$C$7</f>
        <v>-1.777777777777778E-5</v>
      </c>
      <c r="T42" s="35">
        <f>$Q$28/'Fixed data'!$C$7</f>
        <v>-1.777777777777778E-5</v>
      </c>
      <c r="U42" s="35">
        <f>$Q$28/'Fixed data'!$C$7</f>
        <v>-1.777777777777778E-5</v>
      </c>
      <c r="V42" s="35">
        <f>$Q$28/'Fixed data'!$C$7</f>
        <v>-1.777777777777778E-5</v>
      </c>
      <c r="W42" s="35">
        <f>$Q$28/'Fixed data'!$C$7</f>
        <v>-1.777777777777778E-5</v>
      </c>
      <c r="X42" s="35">
        <f>$Q$28/'Fixed data'!$C$7</f>
        <v>-1.777777777777778E-5</v>
      </c>
      <c r="Y42" s="35">
        <f>$Q$28/'Fixed data'!$C$7</f>
        <v>-1.777777777777778E-5</v>
      </c>
      <c r="Z42" s="35">
        <f>$Q$28/'Fixed data'!$C$7</f>
        <v>-1.777777777777778E-5</v>
      </c>
      <c r="AA42" s="35">
        <f>$Q$28/'Fixed data'!$C$7</f>
        <v>-1.777777777777778E-5</v>
      </c>
      <c r="AB42" s="35">
        <f>$Q$28/'Fixed data'!$C$7</f>
        <v>-1.777777777777778E-5</v>
      </c>
      <c r="AC42" s="35">
        <f>$Q$28/'Fixed data'!$C$7</f>
        <v>-1.777777777777778E-5</v>
      </c>
      <c r="AD42" s="35">
        <f>$Q$28/'Fixed data'!$C$7</f>
        <v>-1.777777777777778E-5</v>
      </c>
      <c r="AE42" s="35">
        <f>$Q$28/'Fixed data'!$C$7</f>
        <v>-1.777777777777778E-5</v>
      </c>
      <c r="AF42" s="35">
        <f>$Q$28/'Fixed data'!$C$7</f>
        <v>-1.777777777777778E-5</v>
      </c>
      <c r="AG42" s="35">
        <f>$Q$28/'Fixed data'!$C$7</f>
        <v>-1.777777777777778E-5</v>
      </c>
      <c r="AH42" s="35">
        <f>$Q$28/'Fixed data'!$C$7</f>
        <v>-1.777777777777778E-5</v>
      </c>
      <c r="AI42" s="35">
        <f>$Q$28/'Fixed data'!$C$7</f>
        <v>-1.777777777777778E-5</v>
      </c>
      <c r="AJ42" s="35">
        <f>$Q$28/'Fixed data'!$C$7</f>
        <v>-1.777777777777778E-5</v>
      </c>
      <c r="AK42" s="35">
        <f>$Q$28/'Fixed data'!$C$7</f>
        <v>-1.777777777777778E-5</v>
      </c>
      <c r="AL42" s="35">
        <f>$Q$28/'Fixed data'!$C$7</f>
        <v>-1.777777777777778E-5</v>
      </c>
      <c r="AM42" s="35">
        <f>$Q$28/'Fixed data'!$C$7</f>
        <v>-1.777777777777778E-5</v>
      </c>
      <c r="AN42" s="35">
        <f>$Q$28/'Fixed data'!$C$7</f>
        <v>-1.777777777777778E-5</v>
      </c>
      <c r="AO42" s="35">
        <f>$Q$28/'Fixed data'!$C$7</f>
        <v>-1.777777777777778E-5</v>
      </c>
      <c r="AP42" s="35">
        <f>$Q$28/'Fixed data'!$C$7</f>
        <v>-1.777777777777778E-5</v>
      </c>
      <c r="AQ42" s="35">
        <f>$Q$28/'Fixed data'!$C$7</f>
        <v>-1.777777777777778E-5</v>
      </c>
      <c r="AR42" s="35">
        <f>$Q$28/'Fixed data'!$C$7</f>
        <v>-1.777777777777778E-5</v>
      </c>
      <c r="AS42" s="35">
        <f>$Q$28/'Fixed data'!$C$7</f>
        <v>-1.777777777777778E-5</v>
      </c>
      <c r="AT42" s="35">
        <f>$Q$28/'Fixed data'!$C$7</f>
        <v>-1.777777777777778E-5</v>
      </c>
      <c r="AU42" s="35">
        <f>$Q$28/'Fixed data'!$C$7</f>
        <v>-1.777777777777778E-5</v>
      </c>
      <c r="AV42" s="35">
        <f>$Q$28/'Fixed data'!$C$7</f>
        <v>-1.777777777777778E-5</v>
      </c>
      <c r="AW42" s="35">
        <f>$Q$28/'Fixed data'!$C$7</f>
        <v>-1.777777777777778E-5</v>
      </c>
      <c r="AX42" s="35">
        <f>$Q$28/'Fixed data'!$C$7</f>
        <v>-1.777777777777778E-5</v>
      </c>
      <c r="AY42" s="35">
        <f>$Q$28/'Fixed data'!$C$7</f>
        <v>-1.777777777777778E-5</v>
      </c>
      <c r="AZ42" s="35">
        <f>$Q$28/'Fixed data'!$C$7</f>
        <v>-1.777777777777778E-5</v>
      </c>
      <c r="BA42" s="35">
        <f>$Q$28/'Fixed data'!$C$7</f>
        <v>-1.777777777777778E-5</v>
      </c>
      <c r="BB42" s="35">
        <f>$Q$28/'Fixed data'!$C$7</f>
        <v>-1.777777777777778E-5</v>
      </c>
      <c r="BC42" s="35">
        <f>$Q$28/'Fixed data'!$C$7</f>
        <v>-1.777777777777778E-5</v>
      </c>
      <c r="BD42" s="35">
        <f>$Q$28/'Fixed data'!$C$7</f>
        <v>-1.777777777777778E-5</v>
      </c>
    </row>
    <row r="43" spans="1:57" ht="16.5" hidden="1" customHeight="1" outlineLevel="1" x14ac:dyDescent="0.35">
      <c r="A43" s="108"/>
      <c r="B43" s="9" t="s">
        <v>115</v>
      </c>
      <c r="C43" s="11" t="s">
        <v>137</v>
      </c>
      <c r="D43" s="9" t="s">
        <v>40</v>
      </c>
      <c r="F43" s="35"/>
      <c r="G43" s="35"/>
      <c r="H43" s="35"/>
      <c r="I43" s="35"/>
      <c r="J43" s="35"/>
      <c r="K43" s="35"/>
      <c r="L43" s="35"/>
      <c r="M43" s="35"/>
      <c r="N43" s="35"/>
      <c r="O43" s="35"/>
      <c r="P43" s="35"/>
      <c r="Q43" s="35"/>
      <c r="R43" s="35"/>
      <c r="S43" s="35">
        <f>$R$28/'Fixed data'!$C$7</f>
        <v>-1.777777777777778E-5</v>
      </c>
      <c r="T43" s="35">
        <f>$R$28/'Fixed data'!$C$7</f>
        <v>-1.777777777777778E-5</v>
      </c>
      <c r="U43" s="35">
        <f>$R$28/'Fixed data'!$C$7</f>
        <v>-1.777777777777778E-5</v>
      </c>
      <c r="V43" s="35">
        <f>$R$28/'Fixed data'!$C$7</f>
        <v>-1.777777777777778E-5</v>
      </c>
      <c r="W43" s="35">
        <f>$R$28/'Fixed data'!$C$7</f>
        <v>-1.777777777777778E-5</v>
      </c>
      <c r="X43" s="35">
        <f>$R$28/'Fixed data'!$C$7</f>
        <v>-1.777777777777778E-5</v>
      </c>
      <c r="Y43" s="35">
        <f>$R$28/'Fixed data'!$C$7</f>
        <v>-1.777777777777778E-5</v>
      </c>
      <c r="Z43" s="35">
        <f>$R$28/'Fixed data'!$C$7</f>
        <v>-1.777777777777778E-5</v>
      </c>
      <c r="AA43" s="35">
        <f>$R$28/'Fixed data'!$C$7</f>
        <v>-1.777777777777778E-5</v>
      </c>
      <c r="AB43" s="35">
        <f>$R$28/'Fixed data'!$C$7</f>
        <v>-1.777777777777778E-5</v>
      </c>
      <c r="AC43" s="35">
        <f>$R$28/'Fixed data'!$C$7</f>
        <v>-1.777777777777778E-5</v>
      </c>
      <c r="AD43" s="35">
        <f>$R$28/'Fixed data'!$C$7</f>
        <v>-1.777777777777778E-5</v>
      </c>
      <c r="AE43" s="35">
        <f>$R$28/'Fixed data'!$C$7</f>
        <v>-1.777777777777778E-5</v>
      </c>
      <c r="AF43" s="35">
        <f>$R$28/'Fixed data'!$C$7</f>
        <v>-1.777777777777778E-5</v>
      </c>
      <c r="AG43" s="35">
        <f>$R$28/'Fixed data'!$C$7</f>
        <v>-1.777777777777778E-5</v>
      </c>
      <c r="AH43" s="35">
        <f>$R$28/'Fixed data'!$C$7</f>
        <v>-1.777777777777778E-5</v>
      </c>
      <c r="AI43" s="35">
        <f>$R$28/'Fixed data'!$C$7</f>
        <v>-1.777777777777778E-5</v>
      </c>
      <c r="AJ43" s="35">
        <f>$R$28/'Fixed data'!$C$7</f>
        <v>-1.777777777777778E-5</v>
      </c>
      <c r="AK43" s="35">
        <f>$R$28/'Fixed data'!$C$7</f>
        <v>-1.777777777777778E-5</v>
      </c>
      <c r="AL43" s="35">
        <f>$R$28/'Fixed data'!$C$7</f>
        <v>-1.777777777777778E-5</v>
      </c>
      <c r="AM43" s="35">
        <f>$R$28/'Fixed data'!$C$7</f>
        <v>-1.777777777777778E-5</v>
      </c>
      <c r="AN43" s="35">
        <f>$R$28/'Fixed data'!$C$7</f>
        <v>-1.777777777777778E-5</v>
      </c>
      <c r="AO43" s="35">
        <f>$R$28/'Fixed data'!$C$7</f>
        <v>-1.777777777777778E-5</v>
      </c>
      <c r="AP43" s="35">
        <f>$R$28/'Fixed data'!$C$7</f>
        <v>-1.777777777777778E-5</v>
      </c>
      <c r="AQ43" s="35">
        <f>$R$28/'Fixed data'!$C$7</f>
        <v>-1.777777777777778E-5</v>
      </c>
      <c r="AR43" s="35">
        <f>$R$28/'Fixed data'!$C$7</f>
        <v>-1.777777777777778E-5</v>
      </c>
      <c r="AS43" s="35">
        <f>$R$28/'Fixed data'!$C$7</f>
        <v>-1.777777777777778E-5</v>
      </c>
      <c r="AT43" s="35">
        <f>$R$28/'Fixed data'!$C$7</f>
        <v>-1.777777777777778E-5</v>
      </c>
      <c r="AU43" s="35">
        <f>$R$28/'Fixed data'!$C$7</f>
        <v>-1.777777777777778E-5</v>
      </c>
      <c r="AV43" s="35">
        <f>$R$28/'Fixed data'!$C$7</f>
        <v>-1.777777777777778E-5</v>
      </c>
      <c r="AW43" s="35">
        <f>$R$28/'Fixed data'!$C$7</f>
        <v>-1.777777777777778E-5</v>
      </c>
      <c r="AX43" s="35">
        <f>$R$28/'Fixed data'!$C$7</f>
        <v>-1.777777777777778E-5</v>
      </c>
      <c r="AY43" s="35">
        <f>$R$28/'Fixed data'!$C$7</f>
        <v>-1.777777777777778E-5</v>
      </c>
      <c r="AZ43" s="35">
        <f>$R$28/'Fixed data'!$C$7</f>
        <v>-1.777777777777778E-5</v>
      </c>
      <c r="BA43" s="35">
        <f>$R$28/'Fixed data'!$C$7</f>
        <v>-1.777777777777778E-5</v>
      </c>
      <c r="BB43" s="35">
        <f>$R$28/'Fixed data'!$C$7</f>
        <v>-1.777777777777778E-5</v>
      </c>
      <c r="BC43" s="35">
        <f>$R$28/'Fixed data'!$C$7</f>
        <v>-1.777777777777778E-5</v>
      </c>
      <c r="BD43" s="35">
        <f>$R$28/'Fixed data'!$C$7</f>
        <v>-1.777777777777778E-5</v>
      </c>
    </row>
    <row r="44" spans="1:57" ht="16.5" hidden="1" customHeight="1" outlineLevel="1" x14ac:dyDescent="0.35">
      <c r="A44" s="108"/>
      <c r="B44" s="9" t="s">
        <v>116</v>
      </c>
      <c r="C44" s="11" t="s">
        <v>138</v>
      </c>
      <c r="D44" s="9" t="s">
        <v>40</v>
      </c>
      <c r="F44" s="35"/>
      <c r="G44" s="35"/>
      <c r="H44" s="35"/>
      <c r="I44" s="35"/>
      <c r="J44" s="35"/>
      <c r="K44" s="35"/>
      <c r="L44" s="35"/>
      <c r="M44" s="35"/>
      <c r="N44" s="35"/>
      <c r="O44" s="35"/>
      <c r="P44" s="35"/>
      <c r="Q44" s="35"/>
      <c r="R44" s="35"/>
      <c r="S44" s="35"/>
      <c r="T44" s="35">
        <f>$S$28/'Fixed data'!$C$7</f>
        <v>-1.777777777777778E-5</v>
      </c>
      <c r="U44" s="35">
        <f>$S$28/'Fixed data'!$C$7</f>
        <v>-1.777777777777778E-5</v>
      </c>
      <c r="V44" s="35">
        <f>$S$28/'Fixed data'!$C$7</f>
        <v>-1.777777777777778E-5</v>
      </c>
      <c r="W44" s="35">
        <f>$S$28/'Fixed data'!$C$7</f>
        <v>-1.777777777777778E-5</v>
      </c>
      <c r="X44" s="35">
        <f>$S$28/'Fixed data'!$C$7</f>
        <v>-1.777777777777778E-5</v>
      </c>
      <c r="Y44" s="35">
        <f>$S$28/'Fixed data'!$C$7</f>
        <v>-1.777777777777778E-5</v>
      </c>
      <c r="Z44" s="35">
        <f>$S$28/'Fixed data'!$C$7</f>
        <v>-1.777777777777778E-5</v>
      </c>
      <c r="AA44" s="35">
        <f>$S$28/'Fixed data'!$C$7</f>
        <v>-1.777777777777778E-5</v>
      </c>
      <c r="AB44" s="35">
        <f>$S$28/'Fixed data'!$C$7</f>
        <v>-1.777777777777778E-5</v>
      </c>
      <c r="AC44" s="35">
        <f>$S$28/'Fixed data'!$C$7</f>
        <v>-1.777777777777778E-5</v>
      </c>
      <c r="AD44" s="35">
        <f>$S$28/'Fixed data'!$C$7</f>
        <v>-1.777777777777778E-5</v>
      </c>
      <c r="AE44" s="35">
        <f>$S$28/'Fixed data'!$C$7</f>
        <v>-1.777777777777778E-5</v>
      </c>
      <c r="AF44" s="35">
        <f>$S$28/'Fixed data'!$C$7</f>
        <v>-1.777777777777778E-5</v>
      </c>
      <c r="AG44" s="35">
        <f>$S$28/'Fixed data'!$C$7</f>
        <v>-1.777777777777778E-5</v>
      </c>
      <c r="AH44" s="35">
        <f>$S$28/'Fixed data'!$C$7</f>
        <v>-1.777777777777778E-5</v>
      </c>
      <c r="AI44" s="35">
        <f>$S$28/'Fixed data'!$C$7</f>
        <v>-1.777777777777778E-5</v>
      </c>
      <c r="AJ44" s="35">
        <f>$S$28/'Fixed data'!$C$7</f>
        <v>-1.777777777777778E-5</v>
      </c>
      <c r="AK44" s="35">
        <f>$S$28/'Fixed data'!$C$7</f>
        <v>-1.777777777777778E-5</v>
      </c>
      <c r="AL44" s="35">
        <f>$S$28/'Fixed data'!$C$7</f>
        <v>-1.777777777777778E-5</v>
      </c>
      <c r="AM44" s="35">
        <f>$S$28/'Fixed data'!$C$7</f>
        <v>-1.777777777777778E-5</v>
      </c>
      <c r="AN44" s="35">
        <f>$S$28/'Fixed data'!$C$7</f>
        <v>-1.777777777777778E-5</v>
      </c>
      <c r="AO44" s="35">
        <f>$S$28/'Fixed data'!$C$7</f>
        <v>-1.777777777777778E-5</v>
      </c>
      <c r="AP44" s="35">
        <f>$S$28/'Fixed data'!$C$7</f>
        <v>-1.777777777777778E-5</v>
      </c>
      <c r="AQ44" s="35">
        <f>$S$28/'Fixed data'!$C$7</f>
        <v>-1.777777777777778E-5</v>
      </c>
      <c r="AR44" s="35">
        <f>$S$28/'Fixed data'!$C$7</f>
        <v>-1.777777777777778E-5</v>
      </c>
      <c r="AS44" s="35">
        <f>$S$28/'Fixed data'!$C$7</f>
        <v>-1.777777777777778E-5</v>
      </c>
      <c r="AT44" s="35">
        <f>$S$28/'Fixed data'!$C$7</f>
        <v>-1.777777777777778E-5</v>
      </c>
      <c r="AU44" s="35">
        <f>$S$28/'Fixed data'!$C$7</f>
        <v>-1.777777777777778E-5</v>
      </c>
      <c r="AV44" s="35">
        <f>$S$28/'Fixed data'!$C$7</f>
        <v>-1.777777777777778E-5</v>
      </c>
      <c r="AW44" s="35">
        <f>$S$28/'Fixed data'!$C$7</f>
        <v>-1.777777777777778E-5</v>
      </c>
      <c r="AX44" s="35">
        <f>$S$28/'Fixed data'!$C$7</f>
        <v>-1.777777777777778E-5</v>
      </c>
      <c r="AY44" s="35">
        <f>$S$28/'Fixed data'!$C$7</f>
        <v>-1.777777777777778E-5</v>
      </c>
      <c r="AZ44" s="35">
        <f>$S$28/'Fixed data'!$C$7</f>
        <v>-1.777777777777778E-5</v>
      </c>
      <c r="BA44" s="35">
        <f>$S$28/'Fixed data'!$C$7</f>
        <v>-1.777777777777778E-5</v>
      </c>
      <c r="BB44" s="35">
        <f>$S$28/'Fixed data'!$C$7</f>
        <v>-1.777777777777778E-5</v>
      </c>
      <c r="BC44" s="35">
        <f>$S$28/'Fixed data'!$C$7</f>
        <v>-1.777777777777778E-5</v>
      </c>
      <c r="BD44" s="35">
        <f>$S$28/'Fixed data'!$C$7</f>
        <v>-1.777777777777778E-5</v>
      </c>
    </row>
    <row r="45" spans="1:57" ht="16.5" hidden="1" customHeight="1" outlineLevel="1" x14ac:dyDescent="0.35">
      <c r="A45" s="108"/>
      <c r="B45" s="9" t="s">
        <v>117</v>
      </c>
      <c r="C45" s="11" t="s">
        <v>139</v>
      </c>
      <c r="D45" s="9" t="s">
        <v>40</v>
      </c>
      <c r="F45" s="35"/>
      <c r="G45" s="35"/>
      <c r="H45" s="35"/>
      <c r="I45" s="35"/>
      <c r="J45" s="35"/>
      <c r="K45" s="35"/>
      <c r="L45" s="35"/>
      <c r="M45" s="35"/>
      <c r="N45" s="35"/>
      <c r="O45" s="35"/>
      <c r="P45" s="35"/>
      <c r="Q45" s="35"/>
      <c r="R45" s="35"/>
      <c r="S45" s="35"/>
      <c r="T45" s="35"/>
      <c r="U45" s="35">
        <f>$T$28/'Fixed data'!$C$7</f>
        <v>-1.777777777777778E-5</v>
      </c>
      <c r="V45" s="35">
        <f>$T$28/'Fixed data'!$C$7</f>
        <v>-1.777777777777778E-5</v>
      </c>
      <c r="W45" s="35">
        <f>$T$28/'Fixed data'!$C$7</f>
        <v>-1.777777777777778E-5</v>
      </c>
      <c r="X45" s="35">
        <f>$T$28/'Fixed data'!$C$7</f>
        <v>-1.777777777777778E-5</v>
      </c>
      <c r="Y45" s="35">
        <f>$T$28/'Fixed data'!$C$7</f>
        <v>-1.777777777777778E-5</v>
      </c>
      <c r="Z45" s="35">
        <f>$T$28/'Fixed data'!$C$7</f>
        <v>-1.777777777777778E-5</v>
      </c>
      <c r="AA45" s="35">
        <f>$T$28/'Fixed data'!$C$7</f>
        <v>-1.777777777777778E-5</v>
      </c>
      <c r="AB45" s="35">
        <f>$T$28/'Fixed data'!$C$7</f>
        <v>-1.777777777777778E-5</v>
      </c>
      <c r="AC45" s="35">
        <f>$T$28/'Fixed data'!$C$7</f>
        <v>-1.777777777777778E-5</v>
      </c>
      <c r="AD45" s="35">
        <f>$T$28/'Fixed data'!$C$7</f>
        <v>-1.777777777777778E-5</v>
      </c>
      <c r="AE45" s="35">
        <f>$T$28/'Fixed data'!$C$7</f>
        <v>-1.777777777777778E-5</v>
      </c>
      <c r="AF45" s="35">
        <f>$T$28/'Fixed data'!$C$7</f>
        <v>-1.777777777777778E-5</v>
      </c>
      <c r="AG45" s="35">
        <f>$T$28/'Fixed data'!$C$7</f>
        <v>-1.777777777777778E-5</v>
      </c>
      <c r="AH45" s="35">
        <f>$T$28/'Fixed data'!$C$7</f>
        <v>-1.777777777777778E-5</v>
      </c>
      <c r="AI45" s="35">
        <f>$T$28/'Fixed data'!$C$7</f>
        <v>-1.777777777777778E-5</v>
      </c>
      <c r="AJ45" s="35">
        <f>$T$28/'Fixed data'!$C$7</f>
        <v>-1.777777777777778E-5</v>
      </c>
      <c r="AK45" s="35">
        <f>$T$28/'Fixed data'!$C$7</f>
        <v>-1.777777777777778E-5</v>
      </c>
      <c r="AL45" s="35">
        <f>$T$28/'Fixed data'!$C$7</f>
        <v>-1.777777777777778E-5</v>
      </c>
      <c r="AM45" s="35">
        <f>$T$28/'Fixed data'!$C$7</f>
        <v>-1.777777777777778E-5</v>
      </c>
      <c r="AN45" s="35">
        <f>$T$28/'Fixed data'!$C$7</f>
        <v>-1.777777777777778E-5</v>
      </c>
      <c r="AO45" s="35">
        <f>$T$28/'Fixed data'!$C$7</f>
        <v>-1.777777777777778E-5</v>
      </c>
      <c r="AP45" s="35">
        <f>$T$28/'Fixed data'!$C$7</f>
        <v>-1.777777777777778E-5</v>
      </c>
      <c r="AQ45" s="35">
        <f>$T$28/'Fixed data'!$C$7</f>
        <v>-1.777777777777778E-5</v>
      </c>
      <c r="AR45" s="35">
        <f>$T$28/'Fixed data'!$C$7</f>
        <v>-1.777777777777778E-5</v>
      </c>
      <c r="AS45" s="35">
        <f>$T$28/'Fixed data'!$C$7</f>
        <v>-1.777777777777778E-5</v>
      </c>
      <c r="AT45" s="35">
        <f>$T$28/'Fixed data'!$C$7</f>
        <v>-1.777777777777778E-5</v>
      </c>
      <c r="AU45" s="35">
        <f>$T$28/'Fixed data'!$C$7</f>
        <v>-1.777777777777778E-5</v>
      </c>
      <c r="AV45" s="35">
        <f>$T$28/'Fixed data'!$C$7</f>
        <v>-1.777777777777778E-5</v>
      </c>
      <c r="AW45" s="35">
        <f>$T$28/'Fixed data'!$C$7</f>
        <v>-1.777777777777778E-5</v>
      </c>
      <c r="AX45" s="35">
        <f>$T$28/'Fixed data'!$C$7</f>
        <v>-1.777777777777778E-5</v>
      </c>
      <c r="AY45" s="35">
        <f>$T$28/'Fixed data'!$C$7</f>
        <v>-1.777777777777778E-5</v>
      </c>
      <c r="AZ45" s="35">
        <f>$T$28/'Fixed data'!$C$7</f>
        <v>-1.777777777777778E-5</v>
      </c>
      <c r="BA45" s="35">
        <f>$T$28/'Fixed data'!$C$7</f>
        <v>-1.777777777777778E-5</v>
      </c>
      <c r="BB45" s="35">
        <f>$T$28/'Fixed data'!$C$7</f>
        <v>-1.777777777777778E-5</v>
      </c>
      <c r="BC45" s="35">
        <f>$T$28/'Fixed data'!$C$7</f>
        <v>-1.777777777777778E-5</v>
      </c>
      <c r="BD45" s="35">
        <f>$T$28/'Fixed data'!$C$7</f>
        <v>-1.777777777777778E-5</v>
      </c>
    </row>
    <row r="46" spans="1:57" ht="16.5" hidden="1" customHeight="1" outlineLevel="1" x14ac:dyDescent="0.35">
      <c r="A46" s="108"/>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-1.777777777777778E-5</v>
      </c>
      <c r="W46" s="35">
        <f>$U$28/'Fixed data'!$C$7</f>
        <v>-1.777777777777778E-5</v>
      </c>
      <c r="X46" s="35">
        <f>$U$28/'Fixed data'!$C$7</f>
        <v>-1.777777777777778E-5</v>
      </c>
      <c r="Y46" s="35">
        <f>$U$28/'Fixed data'!$C$7</f>
        <v>-1.777777777777778E-5</v>
      </c>
      <c r="Z46" s="35">
        <f>$U$28/'Fixed data'!$C$7</f>
        <v>-1.777777777777778E-5</v>
      </c>
      <c r="AA46" s="35">
        <f>$U$28/'Fixed data'!$C$7</f>
        <v>-1.777777777777778E-5</v>
      </c>
      <c r="AB46" s="35">
        <f>$U$28/'Fixed data'!$C$7</f>
        <v>-1.777777777777778E-5</v>
      </c>
      <c r="AC46" s="35">
        <f>$U$28/'Fixed data'!$C$7</f>
        <v>-1.777777777777778E-5</v>
      </c>
      <c r="AD46" s="35">
        <f>$U$28/'Fixed data'!$C$7</f>
        <v>-1.777777777777778E-5</v>
      </c>
      <c r="AE46" s="35">
        <f>$U$28/'Fixed data'!$C$7</f>
        <v>-1.777777777777778E-5</v>
      </c>
      <c r="AF46" s="35">
        <f>$U$28/'Fixed data'!$C$7</f>
        <v>-1.777777777777778E-5</v>
      </c>
      <c r="AG46" s="35">
        <f>$U$28/'Fixed data'!$C$7</f>
        <v>-1.777777777777778E-5</v>
      </c>
      <c r="AH46" s="35">
        <f>$U$28/'Fixed data'!$C$7</f>
        <v>-1.777777777777778E-5</v>
      </c>
      <c r="AI46" s="35">
        <f>$U$28/'Fixed data'!$C$7</f>
        <v>-1.777777777777778E-5</v>
      </c>
      <c r="AJ46" s="35">
        <f>$U$28/'Fixed data'!$C$7</f>
        <v>-1.777777777777778E-5</v>
      </c>
      <c r="AK46" s="35">
        <f>$U$28/'Fixed data'!$C$7</f>
        <v>-1.777777777777778E-5</v>
      </c>
      <c r="AL46" s="35">
        <f>$U$28/'Fixed data'!$C$7</f>
        <v>-1.777777777777778E-5</v>
      </c>
      <c r="AM46" s="35">
        <f>$U$28/'Fixed data'!$C$7</f>
        <v>-1.777777777777778E-5</v>
      </c>
      <c r="AN46" s="35">
        <f>$U$28/'Fixed data'!$C$7</f>
        <v>-1.777777777777778E-5</v>
      </c>
      <c r="AO46" s="35">
        <f>$U$28/'Fixed data'!$C$7</f>
        <v>-1.777777777777778E-5</v>
      </c>
      <c r="AP46" s="35">
        <f>$U$28/'Fixed data'!$C$7</f>
        <v>-1.777777777777778E-5</v>
      </c>
      <c r="AQ46" s="35">
        <f>$U$28/'Fixed data'!$C$7</f>
        <v>-1.777777777777778E-5</v>
      </c>
      <c r="AR46" s="35">
        <f>$U$28/'Fixed data'!$C$7</f>
        <v>-1.777777777777778E-5</v>
      </c>
      <c r="AS46" s="35">
        <f>$U$28/'Fixed data'!$C$7</f>
        <v>-1.777777777777778E-5</v>
      </c>
      <c r="AT46" s="35">
        <f>$U$28/'Fixed data'!$C$7</f>
        <v>-1.777777777777778E-5</v>
      </c>
      <c r="AU46" s="35">
        <f>$U$28/'Fixed data'!$C$7</f>
        <v>-1.777777777777778E-5</v>
      </c>
      <c r="AV46" s="35">
        <f>$U$28/'Fixed data'!$C$7</f>
        <v>-1.777777777777778E-5</v>
      </c>
      <c r="AW46" s="35">
        <f>$U$28/'Fixed data'!$C$7</f>
        <v>-1.777777777777778E-5</v>
      </c>
      <c r="AX46" s="35">
        <f>$U$28/'Fixed data'!$C$7</f>
        <v>-1.777777777777778E-5</v>
      </c>
      <c r="AY46" s="35">
        <f>$U$28/'Fixed data'!$C$7</f>
        <v>-1.777777777777778E-5</v>
      </c>
      <c r="AZ46" s="35">
        <f>$U$28/'Fixed data'!$C$7</f>
        <v>-1.777777777777778E-5</v>
      </c>
      <c r="BA46" s="35">
        <f>$U$28/'Fixed data'!$C$7</f>
        <v>-1.777777777777778E-5</v>
      </c>
      <c r="BB46" s="35">
        <f>$U$28/'Fixed data'!$C$7</f>
        <v>-1.777777777777778E-5</v>
      </c>
      <c r="BC46" s="35">
        <f>$U$28/'Fixed data'!$C$7</f>
        <v>-1.777777777777778E-5</v>
      </c>
      <c r="BD46" s="35">
        <f>$U$28/'Fixed data'!$C$7</f>
        <v>-1.777777777777778E-5</v>
      </c>
    </row>
    <row r="47" spans="1:57" ht="16.5" hidden="1" customHeight="1" outlineLevel="1" x14ac:dyDescent="0.35">
      <c r="A47" s="108"/>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-1.777777777777778E-5</v>
      </c>
      <c r="X47" s="35">
        <f>$V$28/'Fixed data'!$C$7</f>
        <v>-1.777777777777778E-5</v>
      </c>
      <c r="Y47" s="35">
        <f>$V$28/'Fixed data'!$C$7</f>
        <v>-1.777777777777778E-5</v>
      </c>
      <c r="Z47" s="35">
        <f>$V$28/'Fixed data'!$C$7</f>
        <v>-1.777777777777778E-5</v>
      </c>
      <c r="AA47" s="35">
        <f>$V$28/'Fixed data'!$C$7</f>
        <v>-1.777777777777778E-5</v>
      </c>
      <c r="AB47" s="35">
        <f>$V$28/'Fixed data'!$C$7</f>
        <v>-1.777777777777778E-5</v>
      </c>
      <c r="AC47" s="35">
        <f>$V$28/'Fixed data'!$C$7</f>
        <v>-1.777777777777778E-5</v>
      </c>
      <c r="AD47" s="35">
        <f>$V$28/'Fixed data'!$C$7</f>
        <v>-1.777777777777778E-5</v>
      </c>
      <c r="AE47" s="35">
        <f>$V$28/'Fixed data'!$C$7</f>
        <v>-1.777777777777778E-5</v>
      </c>
      <c r="AF47" s="35">
        <f>$V$28/'Fixed data'!$C$7</f>
        <v>-1.777777777777778E-5</v>
      </c>
      <c r="AG47" s="35">
        <f>$V$28/'Fixed data'!$C$7</f>
        <v>-1.777777777777778E-5</v>
      </c>
      <c r="AH47" s="35">
        <f>$V$28/'Fixed data'!$C$7</f>
        <v>-1.777777777777778E-5</v>
      </c>
      <c r="AI47" s="35">
        <f>$V$28/'Fixed data'!$C$7</f>
        <v>-1.777777777777778E-5</v>
      </c>
      <c r="AJ47" s="35">
        <f>$V$28/'Fixed data'!$C$7</f>
        <v>-1.777777777777778E-5</v>
      </c>
      <c r="AK47" s="35">
        <f>$V$28/'Fixed data'!$C$7</f>
        <v>-1.777777777777778E-5</v>
      </c>
      <c r="AL47" s="35">
        <f>$V$28/'Fixed data'!$C$7</f>
        <v>-1.777777777777778E-5</v>
      </c>
      <c r="AM47" s="35">
        <f>$V$28/'Fixed data'!$C$7</f>
        <v>-1.777777777777778E-5</v>
      </c>
      <c r="AN47" s="35">
        <f>$V$28/'Fixed data'!$C$7</f>
        <v>-1.777777777777778E-5</v>
      </c>
      <c r="AO47" s="35">
        <f>$V$28/'Fixed data'!$C$7</f>
        <v>-1.777777777777778E-5</v>
      </c>
      <c r="AP47" s="35">
        <f>$V$28/'Fixed data'!$C$7</f>
        <v>-1.777777777777778E-5</v>
      </c>
      <c r="AQ47" s="35">
        <f>$V$28/'Fixed data'!$C$7</f>
        <v>-1.777777777777778E-5</v>
      </c>
      <c r="AR47" s="35">
        <f>$V$28/'Fixed data'!$C$7</f>
        <v>-1.777777777777778E-5</v>
      </c>
      <c r="AS47" s="35">
        <f>$V$28/'Fixed data'!$C$7</f>
        <v>-1.777777777777778E-5</v>
      </c>
      <c r="AT47" s="35">
        <f>$V$28/'Fixed data'!$C$7</f>
        <v>-1.777777777777778E-5</v>
      </c>
      <c r="AU47" s="35">
        <f>$V$28/'Fixed data'!$C$7</f>
        <v>-1.777777777777778E-5</v>
      </c>
      <c r="AV47" s="35">
        <f>$V$28/'Fixed data'!$C$7</f>
        <v>-1.777777777777778E-5</v>
      </c>
      <c r="AW47" s="35">
        <f>$V$28/'Fixed data'!$C$7</f>
        <v>-1.777777777777778E-5</v>
      </c>
      <c r="AX47" s="35">
        <f>$V$28/'Fixed data'!$C$7</f>
        <v>-1.777777777777778E-5</v>
      </c>
      <c r="AY47" s="35">
        <f>$V$28/'Fixed data'!$C$7</f>
        <v>-1.777777777777778E-5</v>
      </c>
      <c r="AZ47" s="35">
        <f>$V$28/'Fixed data'!$C$7</f>
        <v>-1.777777777777778E-5</v>
      </c>
      <c r="BA47" s="35">
        <f>$V$28/'Fixed data'!$C$7</f>
        <v>-1.777777777777778E-5</v>
      </c>
      <c r="BB47" s="35">
        <f>$V$28/'Fixed data'!$C$7</f>
        <v>-1.777777777777778E-5</v>
      </c>
      <c r="BC47" s="35">
        <f>$V$28/'Fixed data'!$C$7</f>
        <v>-1.777777777777778E-5</v>
      </c>
      <c r="BD47" s="35">
        <f>$V$28/'Fixed data'!$C$7</f>
        <v>-1.777777777777778E-5</v>
      </c>
    </row>
    <row r="48" spans="1:57" ht="16.5" hidden="1" customHeight="1" outlineLevel="1" x14ac:dyDescent="0.35">
      <c r="A48" s="108"/>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-1.777777777777778E-5</v>
      </c>
      <c r="Y48" s="35">
        <f>$W$28/'Fixed data'!$C$7</f>
        <v>-1.777777777777778E-5</v>
      </c>
      <c r="Z48" s="35">
        <f>$W$28/'Fixed data'!$C$7</f>
        <v>-1.777777777777778E-5</v>
      </c>
      <c r="AA48" s="35">
        <f>$W$28/'Fixed data'!$C$7</f>
        <v>-1.777777777777778E-5</v>
      </c>
      <c r="AB48" s="35">
        <f>$W$28/'Fixed data'!$C$7</f>
        <v>-1.777777777777778E-5</v>
      </c>
      <c r="AC48" s="35">
        <f>$W$28/'Fixed data'!$C$7</f>
        <v>-1.777777777777778E-5</v>
      </c>
      <c r="AD48" s="35">
        <f>$W$28/'Fixed data'!$C$7</f>
        <v>-1.777777777777778E-5</v>
      </c>
      <c r="AE48" s="35">
        <f>$W$28/'Fixed data'!$C$7</f>
        <v>-1.777777777777778E-5</v>
      </c>
      <c r="AF48" s="35">
        <f>$W$28/'Fixed data'!$C$7</f>
        <v>-1.777777777777778E-5</v>
      </c>
      <c r="AG48" s="35">
        <f>$W$28/'Fixed data'!$C$7</f>
        <v>-1.777777777777778E-5</v>
      </c>
      <c r="AH48" s="35">
        <f>$W$28/'Fixed data'!$C$7</f>
        <v>-1.777777777777778E-5</v>
      </c>
      <c r="AI48" s="35">
        <f>$W$28/'Fixed data'!$C$7</f>
        <v>-1.777777777777778E-5</v>
      </c>
      <c r="AJ48" s="35">
        <f>$W$28/'Fixed data'!$C$7</f>
        <v>-1.777777777777778E-5</v>
      </c>
      <c r="AK48" s="35">
        <f>$W$28/'Fixed data'!$C$7</f>
        <v>-1.777777777777778E-5</v>
      </c>
      <c r="AL48" s="35">
        <f>$W$28/'Fixed data'!$C$7</f>
        <v>-1.777777777777778E-5</v>
      </c>
      <c r="AM48" s="35">
        <f>$W$28/'Fixed data'!$C$7</f>
        <v>-1.777777777777778E-5</v>
      </c>
      <c r="AN48" s="35">
        <f>$W$28/'Fixed data'!$C$7</f>
        <v>-1.777777777777778E-5</v>
      </c>
      <c r="AO48" s="35">
        <f>$W$28/'Fixed data'!$C$7</f>
        <v>-1.777777777777778E-5</v>
      </c>
      <c r="AP48" s="35">
        <f>$W$28/'Fixed data'!$C$7</f>
        <v>-1.777777777777778E-5</v>
      </c>
      <c r="AQ48" s="35">
        <f>$W$28/'Fixed data'!$C$7</f>
        <v>-1.777777777777778E-5</v>
      </c>
      <c r="AR48" s="35">
        <f>$W$28/'Fixed data'!$C$7</f>
        <v>-1.777777777777778E-5</v>
      </c>
      <c r="AS48" s="35">
        <f>$W$28/'Fixed data'!$C$7</f>
        <v>-1.777777777777778E-5</v>
      </c>
      <c r="AT48" s="35">
        <f>$W$28/'Fixed data'!$C$7</f>
        <v>-1.777777777777778E-5</v>
      </c>
      <c r="AU48" s="35">
        <f>$W$28/'Fixed data'!$C$7</f>
        <v>-1.777777777777778E-5</v>
      </c>
      <c r="AV48" s="35">
        <f>$W$28/'Fixed data'!$C$7</f>
        <v>-1.777777777777778E-5</v>
      </c>
      <c r="AW48" s="35">
        <f>$W$28/'Fixed data'!$C$7</f>
        <v>-1.777777777777778E-5</v>
      </c>
      <c r="AX48" s="35">
        <f>$W$28/'Fixed data'!$C$7</f>
        <v>-1.777777777777778E-5</v>
      </c>
      <c r="AY48" s="35">
        <f>$W$28/'Fixed data'!$C$7</f>
        <v>-1.777777777777778E-5</v>
      </c>
      <c r="AZ48" s="35">
        <f>$W$28/'Fixed data'!$C$7</f>
        <v>-1.777777777777778E-5</v>
      </c>
      <c r="BA48" s="35">
        <f>$W$28/'Fixed data'!$C$7</f>
        <v>-1.777777777777778E-5</v>
      </c>
      <c r="BB48" s="35">
        <f>$W$28/'Fixed data'!$C$7</f>
        <v>-1.777777777777778E-5</v>
      </c>
      <c r="BC48" s="35">
        <f>$W$28/'Fixed data'!$C$7</f>
        <v>-1.777777777777778E-5</v>
      </c>
      <c r="BD48" s="35">
        <f>$W$28/'Fixed data'!$C$7</f>
        <v>-1.777777777777778E-5</v>
      </c>
    </row>
    <row r="49" spans="1:56" ht="16.5" hidden="1" customHeight="1" outlineLevel="1" x14ac:dyDescent="0.35">
      <c r="A49" s="108"/>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-1.777777777777778E-5</v>
      </c>
      <c r="Z49" s="35">
        <f>$X$28/'Fixed data'!$C$7</f>
        <v>-1.777777777777778E-5</v>
      </c>
      <c r="AA49" s="35">
        <f>$X$28/'Fixed data'!$C$7</f>
        <v>-1.777777777777778E-5</v>
      </c>
      <c r="AB49" s="35">
        <f>$X$28/'Fixed data'!$C$7</f>
        <v>-1.777777777777778E-5</v>
      </c>
      <c r="AC49" s="35">
        <f>$X$28/'Fixed data'!$C$7</f>
        <v>-1.777777777777778E-5</v>
      </c>
      <c r="AD49" s="35">
        <f>$X$28/'Fixed data'!$C$7</f>
        <v>-1.777777777777778E-5</v>
      </c>
      <c r="AE49" s="35">
        <f>$X$28/'Fixed data'!$C$7</f>
        <v>-1.777777777777778E-5</v>
      </c>
      <c r="AF49" s="35">
        <f>$X$28/'Fixed data'!$C$7</f>
        <v>-1.777777777777778E-5</v>
      </c>
      <c r="AG49" s="35">
        <f>$X$28/'Fixed data'!$C$7</f>
        <v>-1.777777777777778E-5</v>
      </c>
      <c r="AH49" s="35">
        <f>$X$28/'Fixed data'!$C$7</f>
        <v>-1.777777777777778E-5</v>
      </c>
      <c r="AI49" s="35">
        <f>$X$28/'Fixed data'!$C$7</f>
        <v>-1.777777777777778E-5</v>
      </c>
      <c r="AJ49" s="35">
        <f>$X$28/'Fixed data'!$C$7</f>
        <v>-1.777777777777778E-5</v>
      </c>
      <c r="AK49" s="35">
        <f>$X$28/'Fixed data'!$C$7</f>
        <v>-1.777777777777778E-5</v>
      </c>
      <c r="AL49" s="35">
        <f>$X$28/'Fixed data'!$C$7</f>
        <v>-1.777777777777778E-5</v>
      </c>
      <c r="AM49" s="35">
        <f>$X$28/'Fixed data'!$C$7</f>
        <v>-1.777777777777778E-5</v>
      </c>
      <c r="AN49" s="35">
        <f>$X$28/'Fixed data'!$C$7</f>
        <v>-1.777777777777778E-5</v>
      </c>
      <c r="AO49" s="35">
        <f>$X$28/'Fixed data'!$C$7</f>
        <v>-1.777777777777778E-5</v>
      </c>
      <c r="AP49" s="35">
        <f>$X$28/'Fixed data'!$C$7</f>
        <v>-1.777777777777778E-5</v>
      </c>
      <c r="AQ49" s="35">
        <f>$X$28/'Fixed data'!$C$7</f>
        <v>-1.777777777777778E-5</v>
      </c>
      <c r="AR49" s="35">
        <f>$X$28/'Fixed data'!$C$7</f>
        <v>-1.777777777777778E-5</v>
      </c>
      <c r="AS49" s="35">
        <f>$X$28/'Fixed data'!$C$7</f>
        <v>-1.777777777777778E-5</v>
      </c>
      <c r="AT49" s="35">
        <f>$X$28/'Fixed data'!$C$7</f>
        <v>-1.777777777777778E-5</v>
      </c>
      <c r="AU49" s="35">
        <f>$X$28/'Fixed data'!$C$7</f>
        <v>-1.777777777777778E-5</v>
      </c>
      <c r="AV49" s="35">
        <f>$X$28/'Fixed data'!$C$7</f>
        <v>-1.777777777777778E-5</v>
      </c>
      <c r="AW49" s="35">
        <f>$X$28/'Fixed data'!$C$7</f>
        <v>-1.777777777777778E-5</v>
      </c>
      <c r="AX49" s="35">
        <f>$X$28/'Fixed data'!$C$7</f>
        <v>-1.777777777777778E-5</v>
      </c>
      <c r="AY49" s="35">
        <f>$X$28/'Fixed data'!$C$7</f>
        <v>-1.777777777777778E-5</v>
      </c>
      <c r="AZ49" s="35">
        <f>$X$28/'Fixed data'!$C$7</f>
        <v>-1.777777777777778E-5</v>
      </c>
      <c r="BA49" s="35">
        <f>$X$28/'Fixed data'!$C$7</f>
        <v>-1.777777777777778E-5</v>
      </c>
      <c r="BB49" s="35">
        <f>$X$28/'Fixed data'!$C$7</f>
        <v>-1.777777777777778E-5</v>
      </c>
      <c r="BC49" s="35">
        <f>$X$28/'Fixed data'!$C$7</f>
        <v>-1.777777777777778E-5</v>
      </c>
      <c r="BD49" s="35">
        <f>$X$28/'Fixed data'!$C$7</f>
        <v>-1.777777777777778E-5</v>
      </c>
    </row>
    <row r="50" spans="1:56" ht="16.5" hidden="1" customHeight="1" outlineLevel="1" x14ac:dyDescent="0.35">
      <c r="A50" s="108"/>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-1.777777777777778E-5</v>
      </c>
      <c r="AA50" s="35">
        <f>$Y$28/'Fixed data'!$C$7</f>
        <v>-1.777777777777778E-5</v>
      </c>
      <c r="AB50" s="35">
        <f>$Y$28/'Fixed data'!$C$7</f>
        <v>-1.777777777777778E-5</v>
      </c>
      <c r="AC50" s="35">
        <f>$Y$28/'Fixed data'!$C$7</f>
        <v>-1.777777777777778E-5</v>
      </c>
      <c r="AD50" s="35">
        <f>$Y$28/'Fixed data'!$C$7</f>
        <v>-1.777777777777778E-5</v>
      </c>
      <c r="AE50" s="35">
        <f>$Y$28/'Fixed data'!$C$7</f>
        <v>-1.777777777777778E-5</v>
      </c>
      <c r="AF50" s="35">
        <f>$Y$28/'Fixed data'!$C$7</f>
        <v>-1.777777777777778E-5</v>
      </c>
      <c r="AG50" s="35">
        <f>$Y$28/'Fixed data'!$C$7</f>
        <v>-1.777777777777778E-5</v>
      </c>
      <c r="AH50" s="35">
        <f>$Y$28/'Fixed data'!$C$7</f>
        <v>-1.777777777777778E-5</v>
      </c>
      <c r="AI50" s="35">
        <f>$Y$28/'Fixed data'!$C$7</f>
        <v>-1.777777777777778E-5</v>
      </c>
      <c r="AJ50" s="35">
        <f>$Y$28/'Fixed data'!$C$7</f>
        <v>-1.777777777777778E-5</v>
      </c>
      <c r="AK50" s="35">
        <f>$Y$28/'Fixed data'!$C$7</f>
        <v>-1.777777777777778E-5</v>
      </c>
      <c r="AL50" s="35">
        <f>$Y$28/'Fixed data'!$C$7</f>
        <v>-1.777777777777778E-5</v>
      </c>
      <c r="AM50" s="35">
        <f>$Y$28/'Fixed data'!$C$7</f>
        <v>-1.777777777777778E-5</v>
      </c>
      <c r="AN50" s="35">
        <f>$Y$28/'Fixed data'!$C$7</f>
        <v>-1.777777777777778E-5</v>
      </c>
      <c r="AO50" s="35">
        <f>$Y$28/'Fixed data'!$C$7</f>
        <v>-1.777777777777778E-5</v>
      </c>
      <c r="AP50" s="35">
        <f>$Y$28/'Fixed data'!$C$7</f>
        <v>-1.777777777777778E-5</v>
      </c>
      <c r="AQ50" s="35">
        <f>$Y$28/'Fixed data'!$C$7</f>
        <v>-1.777777777777778E-5</v>
      </c>
      <c r="AR50" s="35">
        <f>$Y$28/'Fixed data'!$C$7</f>
        <v>-1.777777777777778E-5</v>
      </c>
      <c r="AS50" s="35">
        <f>$Y$28/'Fixed data'!$C$7</f>
        <v>-1.777777777777778E-5</v>
      </c>
      <c r="AT50" s="35">
        <f>$Y$28/'Fixed data'!$C$7</f>
        <v>-1.777777777777778E-5</v>
      </c>
      <c r="AU50" s="35">
        <f>$Y$28/'Fixed data'!$C$7</f>
        <v>-1.777777777777778E-5</v>
      </c>
      <c r="AV50" s="35">
        <f>$Y$28/'Fixed data'!$C$7</f>
        <v>-1.777777777777778E-5</v>
      </c>
      <c r="AW50" s="35">
        <f>$Y$28/'Fixed data'!$C$7</f>
        <v>-1.777777777777778E-5</v>
      </c>
      <c r="AX50" s="35">
        <f>$Y$28/'Fixed data'!$C$7</f>
        <v>-1.777777777777778E-5</v>
      </c>
      <c r="AY50" s="35">
        <f>$Y$28/'Fixed data'!$C$7</f>
        <v>-1.777777777777778E-5</v>
      </c>
      <c r="AZ50" s="35">
        <f>$Y$28/'Fixed data'!$C$7</f>
        <v>-1.777777777777778E-5</v>
      </c>
      <c r="BA50" s="35">
        <f>$Y$28/'Fixed data'!$C$7</f>
        <v>-1.777777777777778E-5</v>
      </c>
      <c r="BB50" s="35">
        <f>$Y$28/'Fixed data'!$C$7</f>
        <v>-1.777777777777778E-5</v>
      </c>
      <c r="BC50" s="35">
        <f>$Y$28/'Fixed data'!$C$7</f>
        <v>-1.777777777777778E-5</v>
      </c>
      <c r="BD50" s="35">
        <f>$Y$28/'Fixed data'!$C$7</f>
        <v>-1.777777777777778E-5</v>
      </c>
    </row>
    <row r="51" spans="1:56" ht="16.5" hidden="1" customHeight="1" outlineLevel="1" x14ac:dyDescent="0.35">
      <c r="A51" s="108"/>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-1.777777777777778E-5</v>
      </c>
      <c r="AB51" s="35">
        <f>$Z$28/'Fixed data'!$C$7</f>
        <v>-1.777777777777778E-5</v>
      </c>
      <c r="AC51" s="35">
        <f>$Z$28/'Fixed data'!$C$7</f>
        <v>-1.777777777777778E-5</v>
      </c>
      <c r="AD51" s="35">
        <f>$Z$28/'Fixed data'!$C$7</f>
        <v>-1.777777777777778E-5</v>
      </c>
      <c r="AE51" s="35">
        <f>$Z$28/'Fixed data'!$C$7</f>
        <v>-1.777777777777778E-5</v>
      </c>
      <c r="AF51" s="35">
        <f>$Z$28/'Fixed data'!$C$7</f>
        <v>-1.777777777777778E-5</v>
      </c>
      <c r="AG51" s="35">
        <f>$Z$28/'Fixed data'!$C$7</f>
        <v>-1.777777777777778E-5</v>
      </c>
      <c r="AH51" s="35">
        <f>$Z$28/'Fixed data'!$C$7</f>
        <v>-1.777777777777778E-5</v>
      </c>
      <c r="AI51" s="35">
        <f>$Z$28/'Fixed data'!$C$7</f>
        <v>-1.777777777777778E-5</v>
      </c>
      <c r="AJ51" s="35">
        <f>$Z$28/'Fixed data'!$C$7</f>
        <v>-1.777777777777778E-5</v>
      </c>
      <c r="AK51" s="35">
        <f>$Z$28/'Fixed data'!$C$7</f>
        <v>-1.777777777777778E-5</v>
      </c>
      <c r="AL51" s="35">
        <f>$Z$28/'Fixed data'!$C$7</f>
        <v>-1.777777777777778E-5</v>
      </c>
      <c r="AM51" s="35">
        <f>$Z$28/'Fixed data'!$C$7</f>
        <v>-1.777777777777778E-5</v>
      </c>
      <c r="AN51" s="35">
        <f>$Z$28/'Fixed data'!$C$7</f>
        <v>-1.777777777777778E-5</v>
      </c>
      <c r="AO51" s="35">
        <f>$Z$28/'Fixed data'!$C$7</f>
        <v>-1.777777777777778E-5</v>
      </c>
      <c r="AP51" s="35">
        <f>$Z$28/'Fixed data'!$C$7</f>
        <v>-1.777777777777778E-5</v>
      </c>
      <c r="AQ51" s="35">
        <f>$Z$28/'Fixed data'!$C$7</f>
        <v>-1.777777777777778E-5</v>
      </c>
      <c r="AR51" s="35">
        <f>$Z$28/'Fixed data'!$C$7</f>
        <v>-1.777777777777778E-5</v>
      </c>
      <c r="AS51" s="35">
        <f>$Z$28/'Fixed data'!$C$7</f>
        <v>-1.777777777777778E-5</v>
      </c>
      <c r="AT51" s="35">
        <f>$Z$28/'Fixed data'!$C$7</f>
        <v>-1.777777777777778E-5</v>
      </c>
      <c r="AU51" s="35">
        <f>$Z$28/'Fixed data'!$C$7</f>
        <v>-1.777777777777778E-5</v>
      </c>
      <c r="AV51" s="35">
        <f>$Z$28/'Fixed data'!$C$7</f>
        <v>-1.777777777777778E-5</v>
      </c>
      <c r="AW51" s="35">
        <f>$Z$28/'Fixed data'!$C$7</f>
        <v>-1.777777777777778E-5</v>
      </c>
      <c r="AX51" s="35">
        <f>$Z$28/'Fixed data'!$C$7</f>
        <v>-1.777777777777778E-5</v>
      </c>
      <c r="AY51" s="35">
        <f>$Z$28/'Fixed data'!$C$7</f>
        <v>-1.777777777777778E-5</v>
      </c>
      <c r="AZ51" s="35">
        <f>$Z$28/'Fixed data'!$C$7</f>
        <v>-1.777777777777778E-5</v>
      </c>
      <c r="BA51" s="35">
        <f>$Z$28/'Fixed data'!$C$7</f>
        <v>-1.777777777777778E-5</v>
      </c>
      <c r="BB51" s="35">
        <f>$Z$28/'Fixed data'!$C$7</f>
        <v>-1.777777777777778E-5</v>
      </c>
      <c r="BC51" s="35">
        <f>$Z$28/'Fixed data'!$C$7</f>
        <v>-1.777777777777778E-5</v>
      </c>
      <c r="BD51" s="35">
        <f>$Z$28/'Fixed data'!$C$7</f>
        <v>-1.777777777777778E-5</v>
      </c>
    </row>
    <row r="52" spans="1:56" ht="16.5" hidden="1" customHeight="1" outlineLevel="1" x14ac:dyDescent="0.35">
      <c r="A52" s="108"/>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-1.777777777777778E-5</v>
      </c>
      <c r="AC52" s="35">
        <f>$AA$28/'Fixed data'!$C$7</f>
        <v>-1.777777777777778E-5</v>
      </c>
      <c r="AD52" s="35">
        <f>$AA$28/'Fixed data'!$C$7</f>
        <v>-1.777777777777778E-5</v>
      </c>
      <c r="AE52" s="35">
        <f>$AA$28/'Fixed data'!$C$7</f>
        <v>-1.777777777777778E-5</v>
      </c>
      <c r="AF52" s="35">
        <f>$AA$28/'Fixed data'!$C$7</f>
        <v>-1.777777777777778E-5</v>
      </c>
      <c r="AG52" s="35">
        <f>$AA$28/'Fixed data'!$C$7</f>
        <v>-1.777777777777778E-5</v>
      </c>
      <c r="AH52" s="35">
        <f>$AA$28/'Fixed data'!$C$7</f>
        <v>-1.777777777777778E-5</v>
      </c>
      <c r="AI52" s="35">
        <f>$AA$28/'Fixed data'!$C$7</f>
        <v>-1.777777777777778E-5</v>
      </c>
      <c r="AJ52" s="35">
        <f>$AA$28/'Fixed data'!$C$7</f>
        <v>-1.777777777777778E-5</v>
      </c>
      <c r="AK52" s="35">
        <f>$AA$28/'Fixed data'!$C$7</f>
        <v>-1.777777777777778E-5</v>
      </c>
      <c r="AL52" s="35">
        <f>$AA$28/'Fixed data'!$C$7</f>
        <v>-1.777777777777778E-5</v>
      </c>
      <c r="AM52" s="35">
        <f>$AA$28/'Fixed data'!$C$7</f>
        <v>-1.777777777777778E-5</v>
      </c>
      <c r="AN52" s="35">
        <f>$AA$28/'Fixed data'!$C$7</f>
        <v>-1.777777777777778E-5</v>
      </c>
      <c r="AO52" s="35">
        <f>$AA$28/'Fixed data'!$C$7</f>
        <v>-1.777777777777778E-5</v>
      </c>
      <c r="AP52" s="35">
        <f>$AA$28/'Fixed data'!$C$7</f>
        <v>-1.777777777777778E-5</v>
      </c>
      <c r="AQ52" s="35">
        <f>$AA$28/'Fixed data'!$C$7</f>
        <v>-1.777777777777778E-5</v>
      </c>
      <c r="AR52" s="35">
        <f>$AA$28/'Fixed data'!$C$7</f>
        <v>-1.777777777777778E-5</v>
      </c>
      <c r="AS52" s="35">
        <f>$AA$28/'Fixed data'!$C$7</f>
        <v>-1.777777777777778E-5</v>
      </c>
      <c r="AT52" s="35">
        <f>$AA$28/'Fixed data'!$C$7</f>
        <v>-1.777777777777778E-5</v>
      </c>
      <c r="AU52" s="35">
        <f>$AA$28/'Fixed data'!$C$7</f>
        <v>-1.777777777777778E-5</v>
      </c>
      <c r="AV52" s="35">
        <f>$AA$28/'Fixed data'!$C$7</f>
        <v>-1.777777777777778E-5</v>
      </c>
      <c r="AW52" s="35">
        <f>$AA$28/'Fixed data'!$C$7</f>
        <v>-1.777777777777778E-5</v>
      </c>
      <c r="AX52" s="35">
        <f>$AA$28/'Fixed data'!$C$7</f>
        <v>-1.777777777777778E-5</v>
      </c>
      <c r="AY52" s="35">
        <f>$AA$28/'Fixed data'!$C$7</f>
        <v>-1.777777777777778E-5</v>
      </c>
      <c r="AZ52" s="35">
        <f>$AA$28/'Fixed data'!$C$7</f>
        <v>-1.777777777777778E-5</v>
      </c>
      <c r="BA52" s="35">
        <f>$AA$28/'Fixed data'!$C$7</f>
        <v>-1.777777777777778E-5</v>
      </c>
      <c r="BB52" s="35">
        <f>$AA$28/'Fixed data'!$C$7</f>
        <v>-1.777777777777778E-5</v>
      </c>
      <c r="BC52" s="35">
        <f>$AA$28/'Fixed data'!$C$7</f>
        <v>-1.777777777777778E-5</v>
      </c>
      <c r="BD52" s="35">
        <f>$AA$28/'Fixed data'!$C$7</f>
        <v>-1.777777777777778E-5</v>
      </c>
    </row>
    <row r="53" spans="1:56" ht="16.5" hidden="1" customHeight="1" outlineLevel="1" x14ac:dyDescent="0.35">
      <c r="A53" s="108"/>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-1.777777777777778E-5</v>
      </c>
      <c r="AD53" s="35">
        <f>$AB$28/'Fixed data'!$C$7</f>
        <v>-1.777777777777778E-5</v>
      </c>
      <c r="AE53" s="35">
        <f>$AB$28/'Fixed data'!$C$7</f>
        <v>-1.777777777777778E-5</v>
      </c>
      <c r="AF53" s="35">
        <f>$AB$28/'Fixed data'!$C$7</f>
        <v>-1.777777777777778E-5</v>
      </c>
      <c r="AG53" s="35">
        <f>$AB$28/'Fixed data'!$C$7</f>
        <v>-1.777777777777778E-5</v>
      </c>
      <c r="AH53" s="35">
        <f>$AB$28/'Fixed data'!$C$7</f>
        <v>-1.777777777777778E-5</v>
      </c>
      <c r="AI53" s="35">
        <f>$AB$28/'Fixed data'!$C$7</f>
        <v>-1.777777777777778E-5</v>
      </c>
      <c r="AJ53" s="35">
        <f>$AB$28/'Fixed data'!$C$7</f>
        <v>-1.777777777777778E-5</v>
      </c>
      <c r="AK53" s="35">
        <f>$AB$28/'Fixed data'!$C$7</f>
        <v>-1.777777777777778E-5</v>
      </c>
      <c r="AL53" s="35">
        <f>$AB$28/'Fixed data'!$C$7</f>
        <v>-1.777777777777778E-5</v>
      </c>
      <c r="AM53" s="35">
        <f>$AB$28/'Fixed data'!$C$7</f>
        <v>-1.777777777777778E-5</v>
      </c>
      <c r="AN53" s="35">
        <f>$AB$28/'Fixed data'!$C$7</f>
        <v>-1.777777777777778E-5</v>
      </c>
      <c r="AO53" s="35">
        <f>$AB$28/'Fixed data'!$C$7</f>
        <v>-1.777777777777778E-5</v>
      </c>
      <c r="AP53" s="35">
        <f>$AB$28/'Fixed data'!$C$7</f>
        <v>-1.777777777777778E-5</v>
      </c>
      <c r="AQ53" s="35">
        <f>$AB$28/'Fixed data'!$C$7</f>
        <v>-1.777777777777778E-5</v>
      </c>
      <c r="AR53" s="35">
        <f>$AB$28/'Fixed data'!$C$7</f>
        <v>-1.777777777777778E-5</v>
      </c>
      <c r="AS53" s="35">
        <f>$AB$28/'Fixed data'!$C$7</f>
        <v>-1.777777777777778E-5</v>
      </c>
      <c r="AT53" s="35">
        <f>$AB$28/'Fixed data'!$C$7</f>
        <v>-1.777777777777778E-5</v>
      </c>
      <c r="AU53" s="35">
        <f>$AB$28/'Fixed data'!$C$7</f>
        <v>-1.777777777777778E-5</v>
      </c>
      <c r="AV53" s="35">
        <f>$AB$28/'Fixed data'!$C$7</f>
        <v>-1.777777777777778E-5</v>
      </c>
      <c r="AW53" s="35">
        <f>$AB$28/'Fixed data'!$C$7</f>
        <v>-1.777777777777778E-5</v>
      </c>
      <c r="AX53" s="35">
        <f>$AB$28/'Fixed data'!$C$7</f>
        <v>-1.777777777777778E-5</v>
      </c>
      <c r="AY53" s="35">
        <f>$AB$28/'Fixed data'!$C$7</f>
        <v>-1.777777777777778E-5</v>
      </c>
      <c r="AZ53" s="35">
        <f>$AB$28/'Fixed data'!$C$7</f>
        <v>-1.777777777777778E-5</v>
      </c>
      <c r="BA53" s="35">
        <f>$AB$28/'Fixed data'!$C$7</f>
        <v>-1.777777777777778E-5</v>
      </c>
      <c r="BB53" s="35">
        <f>$AB$28/'Fixed data'!$C$7</f>
        <v>-1.777777777777778E-5</v>
      </c>
      <c r="BC53" s="35">
        <f>$AB$28/'Fixed data'!$C$7</f>
        <v>-1.777777777777778E-5</v>
      </c>
      <c r="BD53" s="35">
        <f>$AB$28/'Fixed data'!$C$7</f>
        <v>-1.777777777777778E-5</v>
      </c>
    </row>
    <row r="54" spans="1:56" ht="16.5" hidden="1" customHeight="1" outlineLevel="1" x14ac:dyDescent="0.35">
      <c r="A54" s="108"/>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-1.777777777777778E-5</v>
      </c>
      <c r="AE54" s="35">
        <f>$AC$28/'Fixed data'!$C$7</f>
        <v>-1.777777777777778E-5</v>
      </c>
      <c r="AF54" s="35">
        <f>$AC$28/'Fixed data'!$C$7</f>
        <v>-1.777777777777778E-5</v>
      </c>
      <c r="AG54" s="35">
        <f>$AC$28/'Fixed data'!$C$7</f>
        <v>-1.777777777777778E-5</v>
      </c>
      <c r="AH54" s="35">
        <f>$AC$28/'Fixed data'!$C$7</f>
        <v>-1.777777777777778E-5</v>
      </c>
      <c r="AI54" s="35">
        <f>$AC$28/'Fixed data'!$C$7</f>
        <v>-1.777777777777778E-5</v>
      </c>
      <c r="AJ54" s="35">
        <f>$AC$28/'Fixed data'!$C$7</f>
        <v>-1.777777777777778E-5</v>
      </c>
      <c r="AK54" s="35">
        <f>$AC$28/'Fixed data'!$C$7</f>
        <v>-1.777777777777778E-5</v>
      </c>
      <c r="AL54" s="35">
        <f>$AC$28/'Fixed data'!$C$7</f>
        <v>-1.777777777777778E-5</v>
      </c>
      <c r="AM54" s="35">
        <f>$AC$28/'Fixed data'!$C$7</f>
        <v>-1.777777777777778E-5</v>
      </c>
      <c r="AN54" s="35">
        <f>$AC$28/'Fixed data'!$C$7</f>
        <v>-1.777777777777778E-5</v>
      </c>
      <c r="AO54" s="35">
        <f>$AC$28/'Fixed data'!$C$7</f>
        <v>-1.777777777777778E-5</v>
      </c>
      <c r="AP54" s="35">
        <f>$AC$28/'Fixed data'!$C$7</f>
        <v>-1.777777777777778E-5</v>
      </c>
      <c r="AQ54" s="35">
        <f>$AC$28/'Fixed data'!$C$7</f>
        <v>-1.777777777777778E-5</v>
      </c>
      <c r="AR54" s="35">
        <f>$AC$28/'Fixed data'!$C$7</f>
        <v>-1.777777777777778E-5</v>
      </c>
      <c r="AS54" s="35">
        <f>$AC$28/'Fixed data'!$C$7</f>
        <v>-1.777777777777778E-5</v>
      </c>
      <c r="AT54" s="35">
        <f>$AC$28/'Fixed data'!$C$7</f>
        <v>-1.777777777777778E-5</v>
      </c>
      <c r="AU54" s="35">
        <f>$AC$28/'Fixed data'!$C$7</f>
        <v>-1.777777777777778E-5</v>
      </c>
      <c r="AV54" s="35">
        <f>$AC$28/'Fixed data'!$C$7</f>
        <v>-1.777777777777778E-5</v>
      </c>
      <c r="AW54" s="35">
        <f>$AC$28/'Fixed data'!$C$7</f>
        <v>-1.777777777777778E-5</v>
      </c>
      <c r="AX54" s="35">
        <f>$AC$28/'Fixed data'!$C$7</f>
        <v>-1.777777777777778E-5</v>
      </c>
      <c r="AY54" s="35">
        <f>$AC$28/'Fixed data'!$C$7</f>
        <v>-1.777777777777778E-5</v>
      </c>
      <c r="AZ54" s="35">
        <f>$AC$28/'Fixed data'!$C$7</f>
        <v>-1.777777777777778E-5</v>
      </c>
      <c r="BA54" s="35">
        <f>$AC$28/'Fixed data'!$C$7</f>
        <v>-1.777777777777778E-5</v>
      </c>
      <c r="BB54" s="35">
        <f>$AC$28/'Fixed data'!$C$7</f>
        <v>-1.777777777777778E-5</v>
      </c>
      <c r="BC54" s="35">
        <f>$AC$28/'Fixed data'!$C$7</f>
        <v>-1.777777777777778E-5</v>
      </c>
      <c r="BD54" s="35">
        <f>$AC$28/'Fixed data'!$C$7</f>
        <v>-1.777777777777778E-5</v>
      </c>
    </row>
    <row r="55" spans="1:56" ht="16.5" hidden="1" customHeight="1" outlineLevel="1" x14ac:dyDescent="0.35">
      <c r="A55" s="108"/>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-1.777777777777778E-5</v>
      </c>
      <c r="AF55" s="35">
        <f>$AD$28/'Fixed data'!$C$7</f>
        <v>-1.777777777777778E-5</v>
      </c>
      <c r="AG55" s="35">
        <f>$AD$28/'Fixed data'!$C$7</f>
        <v>-1.777777777777778E-5</v>
      </c>
      <c r="AH55" s="35">
        <f>$AD$28/'Fixed data'!$C$7</f>
        <v>-1.777777777777778E-5</v>
      </c>
      <c r="AI55" s="35">
        <f>$AD$28/'Fixed data'!$C$7</f>
        <v>-1.777777777777778E-5</v>
      </c>
      <c r="AJ55" s="35">
        <f>$AD$28/'Fixed data'!$C$7</f>
        <v>-1.777777777777778E-5</v>
      </c>
      <c r="AK55" s="35">
        <f>$AD$28/'Fixed data'!$C$7</f>
        <v>-1.777777777777778E-5</v>
      </c>
      <c r="AL55" s="35">
        <f>$AD$28/'Fixed data'!$C$7</f>
        <v>-1.777777777777778E-5</v>
      </c>
      <c r="AM55" s="35">
        <f>$AD$28/'Fixed data'!$C$7</f>
        <v>-1.777777777777778E-5</v>
      </c>
      <c r="AN55" s="35">
        <f>$AD$28/'Fixed data'!$C$7</f>
        <v>-1.777777777777778E-5</v>
      </c>
      <c r="AO55" s="35">
        <f>$AD$28/'Fixed data'!$C$7</f>
        <v>-1.777777777777778E-5</v>
      </c>
      <c r="AP55" s="35">
        <f>$AD$28/'Fixed data'!$C$7</f>
        <v>-1.777777777777778E-5</v>
      </c>
      <c r="AQ55" s="35">
        <f>$AD$28/'Fixed data'!$C$7</f>
        <v>-1.777777777777778E-5</v>
      </c>
      <c r="AR55" s="35">
        <f>$AD$28/'Fixed data'!$C$7</f>
        <v>-1.777777777777778E-5</v>
      </c>
      <c r="AS55" s="35">
        <f>$AD$28/'Fixed data'!$C$7</f>
        <v>-1.777777777777778E-5</v>
      </c>
      <c r="AT55" s="35">
        <f>$AD$28/'Fixed data'!$C$7</f>
        <v>-1.777777777777778E-5</v>
      </c>
      <c r="AU55" s="35">
        <f>$AD$28/'Fixed data'!$C$7</f>
        <v>-1.777777777777778E-5</v>
      </c>
      <c r="AV55" s="35">
        <f>$AD$28/'Fixed data'!$C$7</f>
        <v>-1.777777777777778E-5</v>
      </c>
      <c r="AW55" s="35">
        <f>$AD$28/'Fixed data'!$C$7</f>
        <v>-1.777777777777778E-5</v>
      </c>
      <c r="AX55" s="35">
        <f>$AD$28/'Fixed data'!$C$7</f>
        <v>-1.777777777777778E-5</v>
      </c>
      <c r="AY55" s="35">
        <f>$AD$28/'Fixed data'!$C$7</f>
        <v>-1.777777777777778E-5</v>
      </c>
      <c r="AZ55" s="35">
        <f>$AD$28/'Fixed data'!$C$7</f>
        <v>-1.777777777777778E-5</v>
      </c>
      <c r="BA55" s="35">
        <f>$AD$28/'Fixed data'!$C$7</f>
        <v>-1.777777777777778E-5</v>
      </c>
      <c r="BB55" s="35">
        <f>$AD$28/'Fixed data'!$C$7</f>
        <v>-1.777777777777778E-5</v>
      </c>
      <c r="BC55" s="35">
        <f>$AD$28/'Fixed data'!$C$7</f>
        <v>-1.777777777777778E-5</v>
      </c>
      <c r="BD55" s="35">
        <f>$AD$28/'Fixed data'!$C$7</f>
        <v>-1.777777777777778E-5</v>
      </c>
    </row>
    <row r="56" spans="1:56" ht="16.5" hidden="1" customHeight="1" outlineLevel="1" x14ac:dyDescent="0.35">
      <c r="A56" s="108"/>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-1.777777777777778E-5</v>
      </c>
      <c r="AG56" s="35">
        <f>$AE$28/'Fixed data'!$C$7</f>
        <v>-1.777777777777778E-5</v>
      </c>
      <c r="AH56" s="35">
        <f>$AE$28/'Fixed data'!$C$7</f>
        <v>-1.777777777777778E-5</v>
      </c>
      <c r="AI56" s="35">
        <f>$AE$28/'Fixed data'!$C$7</f>
        <v>-1.777777777777778E-5</v>
      </c>
      <c r="AJ56" s="35">
        <f>$AE$28/'Fixed data'!$C$7</f>
        <v>-1.777777777777778E-5</v>
      </c>
      <c r="AK56" s="35">
        <f>$AE$28/'Fixed data'!$C$7</f>
        <v>-1.777777777777778E-5</v>
      </c>
      <c r="AL56" s="35">
        <f>$AE$28/'Fixed data'!$C$7</f>
        <v>-1.777777777777778E-5</v>
      </c>
      <c r="AM56" s="35">
        <f>$AE$28/'Fixed data'!$C$7</f>
        <v>-1.777777777777778E-5</v>
      </c>
      <c r="AN56" s="35">
        <f>$AE$28/'Fixed data'!$C$7</f>
        <v>-1.777777777777778E-5</v>
      </c>
      <c r="AO56" s="35">
        <f>$AE$28/'Fixed data'!$C$7</f>
        <v>-1.777777777777778E-5</v>
      </c>
      <c r="AP56" s="35">
        <f>$AE$28/'Fixed data'!$C$7</f>
        <v>-1.777777777777778E-5</v>
      </c>
      <c r="AQ56" s="35">
        <f>$AE$28/'Fixed data'!$C$7</f>
        <v>-1.777777777777778E-5</v>
      </c>
      <c r="AR56" s="35">
        <f>$AE$28/'Fixed data'!$C$7</f>
        <v>-1.777777777777778E-5</v>
      </c>
      <c r="AS56" s="35">
        <f>$AE$28/'Fixed data'!$C$7</f>
        <v>-1.777777777777778E-5</v>
      </c>
      <c r="AT56" s="35">
        <f>$AE$28/'Fixed data'!$C$7</f>
        <v>-1.777777777777778E-5</v>
      </c>
      <c r="AU56" s="35">
        <f>$AE$28/'Fixed data'!$C$7</f>
        <v>-1.777777777777778E-5</v>
      </c>
      <c r="AV56" s="35">
        <f>$AE$28/'Fixed data'!$C$7</f>
        <v>-1.777777777777778E-5</v>
      </c>
      <c r="AW56" s="35">
        <f>$AE$28/'Fixed data'!$C$7</f>
        <v>-1.777777777777778E-5</v>
      </c>
      <c r="AX56" s="35">
        <f>$AE$28/'Fixed data'!$C$7</f>
        <v>-1.777777777777778E-5</v>
      </c>
      <c r="AY56" s="35">
        <f>$AE$28/'Fixed data'!$C$7</f>
        <v>-1.777777777777778E-5</v>
      </c>
      <c r="AZ56" s="35">
        <f>$AE$28/'Fixed data'!$C$7</f>
        <v>-1.777777777777778E-5</v>
      </c>
      <c r="BA56" s="35">
        <f>$AE$28/'Fixed data'!$C$7</f>
        <v>-1.777777777777778E-5</v>
      </c>
      <c r="BB56" s="35">
        <f>$AE$28/'Fixed data'!$C$7</f>
        <v>-1.777777777777778E-5</v>
      </c>
      <c r="BC56" s="35">
        <f>$AE$28/'Fixed data'!$C$7</f>
        <v>-1.777777777777778E-5</v>
      </c>
      <c r="BD56" s="35">
        <f>$AE$28/'Fixed data'!$C$7</f>
        <v>-1.777777777777778E-5</v>
      </c>
    </row>
    <row r="57" spans="1:56" ht="16.5" hidden="1" customHeight="1" outlineLevel="1" x14ac:dyDescent="0.35">
      <c r="A57" s="108"/>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-1.777777777777778E-5</v>
      </c>
      <c r="AH57" s="35">
        <f>$AF$28/'Fixed data'!$C$7</f>
        <v>-1.777777777777778E-5</v>
      </c>
      <c r="AI57" s="35">
        <f>$AF$28/'Fixed data'!$C$7</f>
        <v>-1.777777777777778E-5</v>
      </c>
      <c r="AJ57" s="35">
        <f>$AF$28/'Fixed data'!$C$7</f>
        <v>-1.777777777777778E-5</v>
      </c>
      <c r="AK57" s="35">
        <f>$AF$28/'Fixed data'!$C$7</f>
        <v>-1.777777777777778E-5</v>
      </c>
      <c r="AL57" s="35">
        <f>$AF$28/'Fixed data'!$C$7</f>
        <v>-1.777777777777778E-5</v>
      </c>
      <c r="AM57" s="35">
        <f>$AF$28/'Fixed data'!$C$7</f>
        <v>-1.777777777777778E-5</v>
      </c>
      <c r="AN57" s="35">
        <f>$AF$28/'Fixed data'!$C$7</f>
        <v>-1.777777777777778E-5</v>
      </c>
      <c r="AO57" s="35">
        <f>$AF$28/'Fixed data'!$C$7</f>
        <v>-1.777777777777778E-5</v>
      </c>
      <c r="AP57" s="35">
        <f>$AF$28/'Fixed data'!$C$7</f>
        <v>-1.777777777777778E-5</v>
      </c>
      <c r="AQ57" s="35">
        <f>$AF$28/'Fixed data'!$C$7</f>
        <v>-1.777777777777778E-5</v>
      </c>
      <c r="AR57" s="35">
        <f>$AF$28/'Fixed data'!$C$7</f>
        <v>-1.777777777777778E-5</v>
      </c>
      <c r="AS57" s="35">
        <f>$AF$28/'Fixed data'!$C$7</f>
        <v>-1.777777777777778E-5</v>
      </c>
      <c r="AT57" s="35">
        <f>$AF$28/'Fixed data'!$C$7</f>
        <v>-1.777777777777778E-5</v>
      </c>
      <c r="AU57" s="35">
        <f>$AF$28/'Fixed data'!$C$7</f>
        <v>-1.777777777777778E-5</v>
      </c>
      <c r="AV57" s="35">
        <f>$AF$28/'Fixed data'!$C$7</f>
        <v>-1.777777777777778E-5</v>
      </c>
      <c r="AW57" s="35">
        <f>$AF$28/'Fixed data'!$C$7</f>
        <v>-1.777777777777778E-5</v>
      </c>
      <c r="AX57" s="35">
        <f>$AF$28/'Fixed data'!$C$7</f>
        <v>-1.777777777777778E-5</v>
      </c>
      <c r="AY57" s="35">
        <f>$AF$28/'Fixed data'!$C$7</f>
        <v>-1.777777777777778E-5</v>
      </c>
      <c r="AZ57" s="35">
        <f>$AF$28/'Fixed data'!$C$7</f>
        <v>-1.777777777777778E-5</v>
      </c>
      <c r="BA57" s="35">
        <f>$AF$28/'Fixed data'!$C$7</f>
        <v>-1.777777777777778E-5</v>
      </c>
      <c r="BB57" s="35">
        <f>$AF$28/'Fixed data'!$C$7</f>
        <v>-1.777777777777778E-5</v>
      </c>
      <c r="BC57" s="35">
        <f>$AF$28/'Fixed data'!$C$7</f>
        <v>-1.777777777777778E-5</v>
      </c>
      <c r="BD57" s="35">
        <f>$AF$28/'Fixed data'!$C$7</f>
        <v>-1.777777777777778E-5</v>
      </c>
    </row>
    <row r="58" spans="1:56" ht="16.5" hidden="1" customHeight="1" outlineLevel="1" x14ac:dyDescent="0.35">
      <c r="A58" s="108"/>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-1.777777777777778E-5</v>
      </c>
      <c r="AI58" s="35">
        <f>$AG$28/'Fixed data'!$C$7</f>
        <v>-1.777777777777778E-5</v>
      </c>
      <c r="AJ58" s="35">
        <f>$AG$28/'Fixed data'!$C$7</f>
        <v>-1.777777777777778E-5</v>
      </c>
      <c r="AK58" s="35">
        <f>$AG$28/'Fixed data'!$C$7</f>
        <v>-1.777777777777778E-5</v>
      </c>
      <c r="AL58" s="35">
        <f>$AG$28/'Fixed data'!$C$7</f>
        <v>-1.777777777777778E-5</v>
      </c>
      <c r="AM58" s="35">
        <f>$AG$28/'Fixed data'!$C$7</f>
        <v>-1.777777777777778E-5</v>
      </c>
      <c r="AN58" s="35">
        <f>$AG$28/'Fixed data'!$C$7</f>
        <v>-1.777777777777778E-5</v>
      </c>
      <c r="AO58" s="35">
        <f>$AG$28/'Fixed data'!$C$7</f>
        <v>-1.777777777777778E-5</v>
      </c>
      <c r="AP58" s="35">
        <f>$AG$28/'Fixed data'!$C$7</f>
        <v>-1.777777777777778E-5</v>
      </c>
      <c r="AQ58" s="35">
        <f>$AG$28/'Fixed data'!$C$7</f>
        <v>-1.777777777777778E-5</v>
      </c>
      <c r="AR58" s="35">
        <f>$AG$28/'Fixed data'!$C$7</f>
        <v>-1.777777777777778E-5</v>
      </c>
      <c r="AS58" s="35">
        <f>$AG$28/'Fixed data'!$C$7</f>
        <v>-1.777777777777778E-5</v>
      </c>
      <c r="AT58" s="35">
        <f>$AG$28/'Fixed data'!$C$7</f>
        <v>-1.777777777777778E-5</v>
      </c>
      <c r="AU58" s="35">
        <f>$AG$28/'Fixed data'!$C$7</f>
        <v>-1.777777777777778E-5</v>
      </c>
      <c r="AV58" s="35">
        <f>$AG$28/'Fixed data'!$C$7</f>
        <v>-1.777777777777778E-5</v>
      </c>
      <c r="AW58" s="35">
        <f>$AG$28/'Fixed data'!$C$7</f>
        <v>-1.777777777777778E-5</v>
      </c>
      <c r="AX58" s="35">
        <f>$AG$28/'Fixed data'!$C$7</f>
        <v>-1.777777777777778E-5</v>
      </c>
      <c r="AY58" s="35">
        <f>$AG$28/'Fixed data'!$C$7</f>
        <v>-1.777777777777778E-5</v>
      </c>
      <c r="AZ58" s="35">
        <f>$AG$28/'Fixed data'!$C$7</f>
        <v>-1.777777777777778E-5</v>
      </c>
      <c r="BA58" s="35">
        <f>$AG$28/'Fixed data'!$C$7</f>
        <v>-1.777777777777778E-5</v>
      </c>
      <c r="BB58" s="35">
        <f>$AG$28/'Fixed data'!$C$7</f>
        <v>-1.777777777777778E-5</v>
      </c>
      <c r="BC58" s="35">
        <f>$AG$28/'Fixed data'!$C$7</f>
        <v>-1.777777777777778E-5</v>
      </c>
      <c r="BD58" s="35">
        <f>$AG$28/'Fixed data'!$C$7</f>
        <v>-1.777777777777778E-5</v>
      </c>
    </row>
    <row r="59" spans="1:56" ht="16.5" hidden="1" customHeight="1" outlineLevel="1" x14ac:dyDescent="0.35">
      <c r="A59" s="108"/>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-1.777777777777778E-5</v>
      </c>
      <c r="AJ59" s="35">
        <f>$AH$28/'Fixed data'!$C$7</f>
        <v>-1.777777777777778E-5</v>
      </c>
      <c r="AK59" s="35">
        <f>$AH$28/'Fixed data'!$C$7</f>
        <v>-1.777777777777778E-5</v>
      </c>
      <c r="AL59" s="35">
        <f>$AH$28/'Fixed data'!$C$7</f>
        <v>-1.777777777777778E-5</v>
      </c>
      <c r="AM59" s="35">
        <f>$AH$28/'Fixed data'!$C$7</f>
        <v>-1.777777777777778E-5</v>
      </c>
      <c r="AN59" s="35">
        <f>$AH$28/'Fixed data'!$C$7</f>
        <v>-1.777777777777778E-5</v>
      </c>
      <c r="AO59" s="35">
        <f>$AH$28/'Fixed data'!$C$7</f>
        <v>-1.777777777777778E-5</v>
      </c>
      <c r="AP59" s="35">
        <f>$AH$28/'Fixed data'!$C$7</f>
        <v>-1.777777777777778E-5</v>
      </c>
      <c r="AQ59" s="35">
        <f>$AH$28/'Fixed data'!$C$7</f>
        <v>-1.777777777777778E-5</v>
      </c>
      <c r="AR59" s="35">
        <f>$AH$28/'Fixed data'!$C$7</f>
        <v>-1.777777777777778E-5</v>
      </c>
      <c r="AS59" s="35">
        <f>$AH$28/'Fixed data'!$C$7</f>
        <v>-1.777777777777778E-5</v>
      </c>
      <c r="AT59" s="35">
        <f>$AH$28/'Fixed data'!$C$7</f>
        <v>-1.777777777777778E-5</v>
      </c>
      <c r="AU59" s="35">
        <f>$AH$28/'Fixed data'!$C$7</f>
        <v>-1.777777777777778E-5</v>
      </c>
      <c r="AV59" s="35">
        <f>$AH$28/'Fixed data'!$C$7</f>
        <v>-1.777777777777778E-5</v>
      </c>
      <c r="AW59" s="35">
        <f>$AH$28/'Fixed data'!$C$7</f>
        <v>-1.777777777777778E-5</v>
      </c>
      <c r="AX59" s="35">
        <f>$AH$28/'Fixed data'!$C$7</f>
        <v>-1.777777777777778E-5</v>
      </c>
      <c r="AY59" s="35">
        <f>$AH$28/'Fixed data'!$C$7</f>
        <v>-1.777777777777778E-5</v>
      </c>
      <c r="AZ59" s="35">
        <f>$AH$28/'Fixed data'!$C$7</f>
        <v>-1.777777777777778E-5</v>
      </c>
      <c r="BA59" s="35">
        <f>$AH$28/'Fixed data'!$C$7</f>
        <v>-1.777777777777778E-5</v>
      </c>
      <c r="BB59" s="35">
        <f>$AH$28/'Fixed data'!$C$7</f>
        <v>-1.777777777777778E-5</v>
      </c>
      <c r="BC59" s="35">
        <f>$AH$28/'Fixed data'!$C$7</f>
        <v>-1.777777777777778E-5</v>
      </c>
      <c r="BD59" s="35">
        <f>$AH$28/'Fixed data'!$C$7</f>
        <v>-1.777777777777778E-5</v>
      </c>
    </row>
    <row r="60" spans="1:56" ht="16.5" collapsed="1" x14ac:dyDescent="0.35">
      <c r="A60" s="108"/>
      <c r="B60" s="9" t="s">
        <v>7</v>
      </c>
      <c r="C60" s="9" t="s">
        <v>61</v>
      </c>
      <c r="D60" s="9" t="s">
        <v>40</v>
      </c>
      <c r="E60" s="35">
        <f>SUM(E30:E59)</f>
        <v>0</v>
      </c>
      <c r="F60" s="35">
        <f t="shared" ref="F60:BD60" si="6">SUM(F30:F59)</f>
        <v>-2.1333333333330983E-5</v>
      </c>
      <c r="G60" s="35">
        <f t="shared" si="6"/>
        <v>-3.9111111111108763E-5</v>
      </c>
      <c r="H60" s="35">
        <f t="shared" si="6"/>
        <v>-5.6888888888886543E-5</v>
      </c>
      <c r="I60" s="35">
        <f t="shared" si="6"/>
        <v>-7.4666666666664316E-5</v>
      </c>
      <c r="J60" s="35">
        <f t="shared" si="6"/>
        <v>-9.244444444444209E-5</v>
      </c>
      <c r="K60" s="35">
        <f t="shared" si="6"/>
        <v>-1.1022222222221986E-4</v>
      </c>
      <c r="L60" s="35">
        <f t="shared" si="6"/>
        <v>-1.2799999999999764E-4</v>
      </c>
      <c r="M60" s="35">
        <f t="shared" si="6"/>
        <v>-1.4577777777777541E-4</v>
      </c>
      <c r="N60" s="35">
        <f t="shared" si="6"/>
        <v>-1.6355555555555318E-4</v>
      </c>
      <c r="O60" s="35">
        <f t="shared" si="6"/>
        <v>-1.8133333333333096E-4</v>
      </c>
      <c r="P60" s="35">
        <f t="shared" si="6"/>
        <v>-1.9911111111110873E-4</v>
      </c>
      <c r="Q60" s="35">
        <f t="shared" si="6"/>
        <v>-2.168888888888865E-4</v>
      </c>
      <c r="R60" s="35">
        <f t="shared" si="6"/>
        <v>-2.3466666666666428E-4</v>
      </c>
      <c r="S60" s="35">
        <f t="shared" si="6"/>
        <v>-2.5244444444444208E-4</v>
      </c>
      <c r="T60" s="35">
        <f t="shared" si="6"/>
        <v>-2.7022222222221988E-4</v>
      </c>
      <c r="U60" s="35">
        <f t="shared" si="6"/>
        <v>-2.8799999999999768E-4</v>
      </c>
      <c r="V60" s="35">
        <f t="shared" si="6"/>
        <v>-3.0577777777777548E-4</v>
      </c>
      <c r="W60" s="35">
        <f t="shared" si="6"/>
        <v>-3.2355555555555328E-4</v>
      </c>
      <c r="X60" s="35">
        <f t="shared" si="6"/>
        <v>-3.4133333333333108E-4</v>
      </c>
      <c r="Y60" s="35">
        <f t="shared" si="6"/>
        <v>-3.5911111111110888E-4</v>
      </c>
      <c r="Z60" s="35">
        <f t="shared" si="6"/>
        <v>-3.7688888888888668E-4</v>
      </c>
      <c r="AA60" s="35">
        <f t="shared" si="6"/>
        <v>-3.9466666666666448E-4</v>
      </c>
      <c r="AB60" s="35">
        <f t="shared" si="6"/>
        <v>-4.1244444444444228E-4</v>
      </c>
      <c r="AC60" s="35">
        <f t="shared" si="6"/>
        <v>-4.3022222222222008E-4</v>
      </c>
      <c r="AD60" s="35">
        <f t="shared" si="6"/>
        <v>-4.4799999999999788E-4</v>
      </c>
      <c r="AE60" s="35">
        <f t="shared" si="6"/>
        <v>-4.6577777777777568E-4</v>
      </c>
      <c r="AF60" s="35">
        <f t="shared" si="6"/>
        <v>-4.8355555555555348E-4</v>
      </c>
      <c r="AG60" s="35">
        <f t="shared" si="6"/>
        <v>-5.0133333333333128E-4</v>
      </c>
      <c r="AH60" s="35">
        <f t="shared" si="6"/>
        <v>-5.1911111111110908E-4</v>
      </c>
      <c r="AI60" s="35">
        <f t="shared" si="6"/>
        <v>-5.3688888888888688E-4</v>
      </c>
      <c r="AJ60" s="35">
        <f t="shared" si="6"/>
        <v>-5.3688888888888688E-4</v>
      </c>
      <c r="AK60" s="35">
        <f t="shared" si="6"/>
        <v>-5.3688888888888688E-4</v>
      </c>
      <c r="AL60" s="35">
        <f t="shared" si="6"/>
        <v>-5.3688888888888688E-4</v>
      </c>
      <c r="AM60" s="35">
        <f t="shared" si="6"/>
        <v>-5.3688888888888688E-4</v>
      </c>
      <c r="AN60" s="35">
        <f t="shared" si="6"/>
        <v>-5.3688888888888688E-4</v>
      </c>
      <c r="AO60" s="35">
        <f t="shared" si="6"/>
        <v>-5.3688888888888688E-4</v>
      </c>
      <c r="AP60" s="35">
        <f t="shared" si="6"/>
        <v>-5.3688888888888688E-4</v>
      </c>
      <c r="AQ60" s="35">
        <f t="shared" si="6"/>
        <v>-5.3688888888888688E-4</v>
      </c>
      <c r="AR60" s="35">
        <f t="shared" si="6"/>
        <v>-5.3688888888888688E-4</v>
      </c>
      <c r="AS60" s="35">
        <f t="shared" si="6"/>
        <v>-5.3688888888888688E-4</v>
      </c>
      <c r="AT60" s="35">
        <f t="shared" si="6"/>
        <v>-5.3688888888888688E-4</v>
      </c>
      <c r="AU60" s="35">
        <f t="shared" si="6"/>
        <v>-5.3688888888888688E-4</v>
      </c>
      <c r="AV60" s="35">
        <f t="shared" si="6"/>
        <v>-5.3688888888888688E-4</v>
      </c>
      <c r="AW60" s="35">
        <f t="shared" si="6"/>
        <v>-5.3688888888888688E-4</v>
      </c>
      <c r="AX60" s="35">
        <f t="shared" si="6"/>
        <v>-5.3688888888888688E-4</v>
      </c>
      <c r="AY60" s="35">
        <f t="shared" si="6"/>
        <v>-5.1555555555555588E-4</v>
      </c>
      <c r="AZ60" s="35">
        <f t="shared" si="6"/>
        <v>-4.9777777777777808E-4</v>
      </c>
      <c r="BA60" s="35">
        <f t="shared" si="6"/>
        <v>-4.8000000000000028E-4</v>
      </c>
      <c r="BB60" s="35">
        <f t="shared" si="6"/>
        <v>-4.6222222222222248E-4</v>
      </c>
      <c r="BC60" s="35">
        <f t="shared" si="6"/>
        <v>-4.4444444444444468E-4</v>
      </c>
      <c r="BD60" s="35">
        <f t="shared" si="6"/>
        <v>-4.2666666666666688E-4</v>
      </c>
    </row>
    <row r="61" spans="1:56" ht="17.25" hidden="1" customHeight="1" outlineLevel="1" x14ac:dyDescent="0.35">
      <c r="A61" s="108"/>
      <c r="B61" s="9" t="s">
        <v>35</v>
      </c>
      <c r="C61" s="9" t="s">
        <v>62</v>
      </c>
      <c r="D61" s="9" t="s">
        <v>40</v>
      </c>
      <c r="E61" s="35">
        <v>0</v>
      </c>
      <c r="F61" s="35">
        <f>E62</f>
        <v>-9.5999999999989431E-4</v>
      </c>
      <c r="G61" s="35">
        <f t="shared" ref="G61:BD61" si="7">F62</f>
        <v>-1.7386666666665634E-3</v>
      </c>
      <c r="H61" s="35">
        <f t="shared" si="7"/>
        <v>-2.4995555555554546E-3</v>
      </c>
      <c r="I61" s="35">
        <f t="shared" si="7"/>
        <v>-3.2426666666665683E-3</v>
      </c>
      <c r="J61" s="35">
        <f t="shared" si="7"/>
        <v>-3.9679999999999039E-3</v>
      </c>
      <c r="K61" s="35">
        <f t="shared" si="7"/>
        <v>-4.6755555555554615E-3</v>
      </c>
      <c r="L61" s="35">
        <f t="shared" si="7"/>
        <v>-5.365333333333242E-3</v>
      </c>
      <c r="M61" s="35">
        <f t="shared" si="7"/>
        <v>-6.0373333333332444E-3</v>
      </c>
      <c r="N61" s="35">
        <f t="shared" si="7"/>
        <v>-6.6915555555554689E-3</v>
      </c>
      <c r="O61" s="35">
        <f t="shared" si="7"/>
        <v>-7.3279999999999162E-3</v>
      </c>
      <c r="P61" s="35">
        <f t="shared" si="7"/>
        <v>-7.9466666666665846E-3</v>
      </c>
      <c r="Q61" s="35">
        <f t="shared" si="7"/>
        <v>-8.547555555555475E-3</v>
      </c>
      <c r="R61" s="35">
        <f t="shared" si="7"/>
        <v>-9.1306666666665891E-3</v>
      </c>
      <c r="S61" s="35">
        <f t="shared" si="7"/>
        <v>-9.6959999999999252E-3</v>
      </c>
      <c r="T61" s="35">
        <f t="shared" si="7"/>
        <v>-1.0243555555555483E-2</v>
      </c>
      <c r="U61" s="35">
        <f t="shared" si="7"/>
        <v>-1.0773333333333263E-2</v>
      </c>
      <c r="V61" s="35">
        <f t="shared" si="7"/>
        <v>-1.1285333333333265E-2</v>
      </c>
      <c r="W61" s="35">
        <f t="shared" si="7"/>
        <v>-1.1779555555555489E-2</v>
      </c>
      <c r="X61" s="35">
        <f t="shared" si="7"/>
        <v>-1.2255999999999935E-2</v>
      </c>
      <c r="Y61" s="35">
        <f t="shared" si="7"/>
        <v>-1.2714666666666605E-2</v>
      </c>
      <c r="Z61" s="35">
        <f t="shared" si="7"/>
        <v>-1.3155555555555497E-2</v>
      </c>
      <c r="AA61" s="35">
        <f t="shared" si="7"/>
        <v>-1.357866666666661E-2</v>
      </c>
      <c r="AB61" s="35">
        <f t="shared" si="7"/>
        <v>-1.3983999999999946E-2</v>
      </c>
      <c r="AC61" s="35">
        <f t="shared" si="7"/>
        <v>-1.4371555555555504E-2</v>
      </c>
      <c r="AD61" s="35">
        <f t="shared" si="7"/>
        <v>-1.4741333333333283E-2</v>
      </c>
      <c r="AE61" s="35">
        <f t="shared" si="7"/>
        <v>-1.5093333333333285E-2</v>
      </c>
      <c r="AF61" s="35">
        <f t="shared" si="7"/>
        <v>-1.5427555555555509E-2</v>
      </c>
      <c r="AG61" s="35">
        <f t="shared" si="7"/>
        <v>-1.5743999999999956E-2</v>
      </c>
      <c r="AH61" s="35">
        <f t="shared" si="7"/>
        <v>-1.6042666666666625E-2</v>
      </c>
      <c r="AI61" s="35">
        <f t="shared" si="7"/>
        <v>-1.6323555555555515E-2</v>
      </c>
      <c r="AJ61" s="35">
        <f t="shared" si="7"/>
        <v>-1.6586666666666628E-2</v>
      </c>
      <c r="AK61" s="35">
        <f t="shared" si="7"/>
        <v>-1.6849777777777741E-2</v>
      </c>
      <c r="AL61" s="35">
        <f t="shared" si="7"/>
        <v>-1.7112888888888855E-2</v>
      </c>
      <c r="AM61" s="35">
        <f t="shared" si="7"/>
        <v>-1.7375999999999968E-2</v>
      </c>
      <c r="AN61" s="35">
        <f t="shared" si="7"/>
        <v>-1.7639111111111081E-2</v>
      </c>
      <c r="AO61" s="35">
        <f t="shared" si="7"/>
        <v>-1.7902222222222194E-2</v>
      </c>
      <c r="AP61" s="35">
        <f t="shared" si="7"/>
        <v>-1.8165333333333308E-2</v>
      </c>
      <c r="AQ61" s="35">
        <f t="shared" si="7"/>
        <v>-1.8428444444444421E-2</v>
      </c>
      <c r="AR61" s="35">
        <f t="shared" si="7"/>
        <v>-1.8691555555555534E-2</v>
      </c>
      <c r="AS61" s="35">
        <f t="shared" si="7"/>
        <v>-1.8954666666666647E-2</v>
      </c>
      <c r="AT61" s="35">
        <f t="shared" si="7"/>
        <v>-1.9217777777777761E-2</v>
      </c>
      <c r="AU61" s="35">
        <f t="shared" si="7"/>
        <v>-1.9480888888888874E-2</v>
      </c>
      <c r="AV61" s="35">
        <f t="shared" si="7"/>
        <v>-1.9743999999999987E-2</v>
      </c>
      <c r="AW61" s="35">
        <f t="shared" si="7"/>
        <v>-2.0007111111111101E-2</v>
      </c>
      <c r="AX61" s="35">
        <f t="shared" si="7"/>
        <v>-2.0270222222222214E-2</v>
      </c>
      <c r="AY61" s="35">
        <f t="shared" si="7"/>
        <v>-1.9733333333333328E-2</v>
      </c>
      <c r="AZ61" s="35">
        <f t="shared" si="7"/>
        <v>-1.9217777777777771E-2</v>
      </c>
      <c r="BA61" s="35">
        <f t="shared" si="7"/>
        <v>-1.8719999999999994E-2</v>
      </c>
      <c r="BB61" s="35">
        <f t="shared" si="7"/>
        <v>-1.8239999999999992E-2</v>
      </c>
      <c r="BC61" s="35">
        <f t="shared" si="7"/>
        <v>-1.7777777777777771E-2</v>
      </c>
      <c r="BD61" s="35">
        <f t="shared" si="7"/>
        <v>-1.7333333333333326E-2</v>
      </c>
    </row>
    <row r="62" spans="1:56" ht="16.5" hidden="1" customHeight="1" outlineLevel="1" x14ac:dyDescent="0.3">
      <c r="A62" s="108"/>
      <c r="B62" s="9" t="s">
        <v>34</v>
      </c>
      <c r="C62" s="9" t="s">
        <v>69</v>
      </c>
      <c r="D62" s="9" t="s">
        <v>40</v>
      </c>
      <c r="E62" s="35">
        <f t="shared" ref="E62:BD62" si="8">E28-E60+E61</f>
        <v>-9.5999999999989431E-4</v>
      </c>
      <c r="F62" s="35">
        <f t="shared" si="8"/>
        <v>-1.7386666666665634E-3</v>
      </c>
      <c r="G62" s="35">
        <f t="shared" si="8"/>
        <v>-2.4995555555554546E-3</v>
      </c>
      <c r="H62" s="35">
        <f t="shared" si="8"/>
        <v>-3.2426666666665683E-3</v>
      </c>
      <c r="I62" s="35">
        <f t="shared" si="8"/>
        <v>-3.9679999999999039E-3</v>
      </c>
      <c r="J62" s="35">
        <f t="shared" si="8"/>
        <v>-4.6755555555554615E-3</v>
      </c>
      <c r="K62" s="35">
        <f t="shared" si="8"/>
        <v>-5.365333333333242E-3</v>
      </c>
      <c r="L62" s="35">
        <f t="shared" si="8"/>
        <v>-6.0373333333332444E-3</v>
      </c>
      <c r="M62" s="35">
        <f t="shared" si="8"/>
        <v>-6.6915555555554689E-3</v>
      </c>
      <c r="N62" s="35">
        <f t="shared" si="8"/>
        <v>-7.3279999999999162E-3</v>
      </c>
      <c r="O62" s="35">
        <f t="shared" si="8"/>
        <v>-7.9466666666665846E-3</v>
      </c>
      <c r="P62" s="35">
        <f t="shared" si="8"/>
        <v>-8.547555555555475E-3</v>
      </c>
      <c r="Q62" s="35">
        <f t="shared" si="8"/>
        <v>-9.1306666666665891E-3</v>
      </c>
      <c r="R62" s="35">
        <f t="shared" si="8"/>
        <v>-9.6959999999999252E-3</v>
      </c>
      <c r="S62" s="35">
        <f t="shared" si="8"/>
        <v>-1.0243555555555483E-2</v>
      </c>
      <c r="T62" s="35">
        <f t="shared" si="8"/>
        <v>-1.0773333333333263E-2</v>
      </c>
      <c r="U62" s="35">
        <f t="shared" si="8"/>
        <v>-1.1285333333333265E-2</v>
      </c>
      <c r="V62" s="35">
        <f t="shared" si="8"/>
        <v>-1.1779555555555489E-2</v>
      </c>
      <c r="W62" s="35">
        <f t="shared" si="8"/>
        <v>-1.2255999999999935E-2</v>
      </c>
      <c r="X62" s="35">
        <f t="shared" si="8"/>
        <v>-1.2714666666666605E-2</v>
      </c>
      <c r="Y62" s="35">
        <f t="shared" si="8"/>
        <v>-1.3155555555555497E-2</v>
      </c>
      <c r="Z62" s="35">
        <f t="shared" si="8"/>
        <v>-1.357866666666661E-2</v>
      </c>
      <c r="AA62" s="35">
        <f t="shared" si="8"/>
        <v>-1.3983999999999946E-2</v>
      </c>
      <c r="AB62" s="35">
        <f t="shared" si="8"/>
        <v>-1.4371555555555504E-2</v>
      </c>
      <c r="AC62" s="35">
        <f t="shared" si="8"/>
        <v>-1.4741333333333283E-2</v>
      </c>
      <c r="AD62" s="35">
        <f t="shared" si="8"/>
        <v>-1.5093333333333285E-2</v>
      </c>
      <c r="AE62" s="35">
        <f t="shared" si="8"/>
        <v>-1.5427555555555509E-2</v>
      </c>
      <c r="AF62" s="35">
        <f t="shared" si="8"/>
        <v>-1.5743999999999956E-2</v>
      </c>
      <c r="AG62" s="35">
        <f t="shared" si="8"/>
        <v>-1.6042666666666625E-2</v>
      </c>
      <c r="AH62" s="35">
        <f t="shared" si="8"/>
        <v>-1.6323555555555515E-2</v>
      </c>
      <c r="AI62" s="35">
        <f t="shared" si="8"/>
        <v>-1.6586666666666628E-2</v>
      </c>
      <c r="AJ62" s="35">
        <f t="shared" si="8"/>
        <v>-1.6849777777777741E-2</v>
      </c>
      <c r="AK62" s="35">
        <f t="shared" si="8"/>
        <v>-1.7112888888888855E-2</v>
      </c>
      <c r="AL62" s="35">
        <f t="shared" si="8"/>
        <v>-1.7375999999999968E-2</v>
      </c>
      <c r="AM62" s="35">
        <f t="shared" si="8"/>
        <v>-1.7639111111111081E-2</v>
      </c>
      <c r="AN62" s="35">
        <f t="shared" si="8"/>
        <v>-1.7902222222222194E-2</v>
      </c>
      <c r="AO62" s="35">
        <f t="shared" si="8"/>
        <v>-1.8165333333333308E-2</v>
      </c>
      <c r="AP62" s="35">
        <f t="shared" si="8"/>
        <v>-1.8428444444444421E-2</v>
      </c>
      <c r="AQ62" s="35">
        <f t="shared" si="8"/>
        <v>-1.8691555555555534E-2</v>
      </c>
      <c r="AR62" s="35">
        <f t="shared" si="8"/>
        <v>-1.8954666666666647E-2</v>
      </c>
      <c r="AS62" s="35">
        <f t="shared" si="8"/>
        <v>-1.9217777777777761E-2</v>
      </c>
      <c r="AT62" s="35">
        <f t="shared" si="8"/>
        <v>-1.9480888888888874E-2</v>
      </c>
      <c r="AU62" s="35">
        <f t="shared" si="8"/>
        <v>-1.9743999999999987E-2</v>
      </c>
      <c r="AV62" s="35">
        <f t="shared" si="8"/>
        <v>-2.0007111111111101E-2</v>
      </c>
      <c r="AW62" s="35">
        <f t="shared" si="8"/>
        <v>-2.0270222222222214E-2</v>
      </c>
      <c r="AX62" s="35">
        <f t="shared" si="8"/>
        <v>-1.9733333333333328E-2</v>
      </c>
      <c r="AY62" s="35">
        <f t="shared" si="8"/>
        <v>-1.9217777777777771E-2</v>
      </c>
      <c r="AZ62" s="35">
        <f t="shared" si="8"/>
        <v>-1.8719999999999994E-2</v>
      </c>
      <c r="BA62" s="35">
        <f t="shared" si="8"/>
        <v>-1.8239999999999992E-2</v>
      </c>
      <c r="BB62" s="35">
        <f t="shared" si="8"/>
        <v>-1.7777777777777771E-2</v>
      </c>
      <c r="BC62" s="35">
        <f t="shared" si="8"/>
        <v>-1.7333333333333326E-2</v>
      </c>
      <c r="BD62" s="35">
        <f t="shared" si="8"/>
        <v>-1.690666666666666E-2</v>
      </c>
    </row>
    <row r="63" spans="1:56" ht="16.5" collapsed="1" x14ac:dyDescent="0.3">
      <c r="A63" s="108"/>
      <c r="B63" s="9" t="s">
        <v>8</v>
      </c>
      <c r="C63" s="11" t="s">
        <v>68</v>
      </c>
      <c r="D63" s="9" t="s">
        <v>40</v>
      </c>
      <c r="E63" s="35">
        <f>AVERAGE(E61:E62)*'Fixed data'!$C$3</f>
        <v>-2.3183999999997449E-5</v>
      </c>
      <c r="F63" s="35">
        <f>AVERAGE(F61:F62)*'Fixed data'!$C$3</f>
        <v>-6.5172799999994966E-5</v>
      </c>
      <c r="G63" s="35">
        <f>AVERAGE(G61:G62)*'Fixed data'!$C$3</f>
        <v>-1.0235306666666175E-4</v>
      </c>
      <c r="H63" s="35">
        <f>AVERAGE(H61:H62)*'Fixed data'!$C$3</f>
        <v>-1.3867466666666185E-4</v>
      </c>
      <c r="I63" s="35">
        <f>AVERAGE(I61:I62)*'Fixed data'!$C$3</f>
        <v>-1.7413759999999532E-4</v>
      </c>
      <c r="J63" s="35">
        <f>AVERAGE(J61:J62)*'Fixed data'!$C$3</f>
        <v>-2.087418666666621E-4</v>
      </c>
      <c r="K63" s="35">
        <f>AVERAGE(K61:K62)*'Fixed data'!$C$3</f>
        <v>-2.4248746666666221E-4</v>
      </c>
      <c r="L63" s="35">
        <f>AVERAGE(L61:L62)*'Fixed data'!$C$3</f>
        <v>-2.7537439999999569E-4</v>
      </c>
      <c r="M63" s="35">
        <f>AVERAGE(M61:M62)*'Fixed data'!$C$3</f>
        <v>-3.0740266666666244E-4</v>
      </c>
      <c r="N63" s="35">
        <f>AVERAGE(N61:N62)*'Fixed data'!$C$3</f>
        <v>-3.3857226666666258E-4</v>
      </c>
      <c r="O63" s="35">
        <f>AVERAGE(O61:O62)*'Fixed data'!$C$3</f>
        <v>-3.6888319999999603E-4</v>
      </c>
      <c r="P63" s="35">
        <f>AVERAGE(P61:P62)*'Fixed data'!$C$3</f>
        <v>-3.9833546666666276E-4</v>
      </c>
      <c r="Q63" s="35">
        <f>AVERAGE(Q61:Q62)*'Fixed data'!$C$3</f>
        <v>-4.2692906666666285E-4</v>
      </c>
      <c r="R63" s="35">
        <f>AVERAGE(R61:R62)*'Fixed data'!$C$3</f>
        <v>-4.5466399999999628E-4</v>
      </c>
      <c r="S63" s="35">
        <f>AVERAGE(S61:S62)*'Fixed data'!$C$3</f>
        <v>-4.8154026666666312E-4</v>
      </c>
      <c r="T63" s="35">
        <f>AVERAGE(T61:T62)*'Fixed data'!$C$3</f>
        <v>-5.0755786666666319E-4</v>
      </c>
      <c r="U63" s="35">
        <f>AVERAGE(U61:U62)*'Fixed data'!$C$3</f>
        <v>-5.3271679999999672E-4</v>
      </c>
      <c r="V63" s="35">
        <f>AVERAGE(V61:V62)*'Fixed data'!$C$3</f>
        <v>-5.5701706666666344E-4</v>
      </c>
      <c r="W63" s="35">
        <f>AVERAGE(W61:W62)*'Fixed data'!$C$3</f>
        <v>-5.8045866666666356E-4</v>
      </c>
      <c r="X63" s="35">
        <f>AVERAGE(X61:X62)*'Fixed data'!$C$3</f>
        <v>-6.0304159999999697E-4</v>
      </c>
      <c r="Y63" s="35">
        <f>AVERAGE(Y61:Y62)*'Fixed data'!$C$3</f>
        <v>-6.2476586666666378E-4</v>
      </c>
      <c r="Z63" s="35">
        <f>AVERAGE(Z61:Z62)*'Fixed data'!$C$3</f>
        <v>-6.4563146666666389E-4</v>
      </c>
      <c r="AA63" s="35">
        <f>AVERAGE(AA61:AA62)*'Fixed data'!$C$3</f>
        <v>-6.6563839999999729E-4</v>
      </c>
      <c r="AB63" s="35">
        <f>AVERAGE(AB61:AB62)*'Fixed data'!$C$3</f>
        <v>-6.847866666666642E-4</v>
      </c>
      <c r="AC63" s="35">
        <f>AVERAGE(AC61:AC62)*'Fixed data'!$C$3</f>
        <v>-7.0307626666666419E-4</v>
      </c>
      <c r="AD63" s="35">
        <f>AVERAGE(AD61:AD62)*'Fixed data'!$C$3</f>
        <v>-7.2050719999999769E-4</v>
      </c>
      <c r="AE63" s="35">
        <f>AVERAGE(AE61:AE62)*'Fixed data'!$C$3</f>
        <v>-7.3707946666666437E-4</v>
      </c>
      <c r="AF63" s="35">
        <f>AVERAGE(AF61:AF62)*'Fixed data'!$C$3</f>
        <v>-7.5279306666666457E-4</v>
      </c>
      <c r="AG63" s="35">
        <f>AVERAGE(AG61:AG62)*'Fixed data'!$C$3</f>
        <v>-7.6764799999999795E-4</v>
      </c>
      <c r="AH63" s="35">
        <f>AVERAGE(AH61:AH62)*'Fixed data'!$C$3</f>
        <v>-7.8164426666666484E-4</v>
      </c>
      <c r="AI63" s="35">
        <f>AVERAGE(AI61:AI62)*'Fixed data'!$C$3</f>
        <v>-7.9478186666666491E-4</v>
      </c>
      <c r="AJ63" s="35">
        <f>AVERAGE(AJ61:AJ62)*'Fixed data'!$C$3</f>
        <v>-8.0749013333333147E-4</v>
      </c>
      <c r="AK63" s="35">
        <f>AVERAGE(AK61:AK62)*'Fixed data'!$C$3</f>
        <v>-8.2019839999999847E-4</v>
      </c>
      <c r="AL63" s="35">
        <f>AVERAGE(AL61:AL62)*'Fixed data'!$C$3</f>
        <v>-8.3290666666666503E-4</v>
      </c>
      <c r="AM63" s="35">
        <f>AVERAGE(AM61:AM62)*'Fixed data'!$C$3</f>
        <v>-8.4561493333333191E-4</v>
      </c>
      <c r="AN63" s="35">
        <f>AVERAGE(AN61:AN62)*'Fixed data'!$C$3</f>
        <v>-8.5832319999999858E-4</v>
      </c>
      <c r="AO63" s="35">
        <f>AVERAGE(AO61:AO62)*'Fixed data'!$C$3</f>
        <v>-8.7103146666666546E-4</v>
      </c>
      <c r="AP63" s="35">
        <f>AVERAGE(AP61:AP62)*'Fixed data'!$C$3</f>
        <v>-8.8373973333333213E-4</v>
      </c>
      <c r="AQ63" s="35">
        <f>AVERAGE(AQ61:AQ62)*'Fixed data'!$C$3</f>
        <v>-8.9644799999999902E-4</v>
      </c>
      <c r="AR63" s="35">
        <f>AVERAGE(AR61:AR62)*'Fixed data'!$C$3</f>
        <v>-9.0915626666666569E-4</v>
      </c>
      <c r="AS63" s="35">
        <f>AVERAGE(AS61:AS62)*'Fixed data'!$C$3</f>
        <v>-9.2186453333333257E-4</v>
      </c>
      <c r="AT63" s="35">
        <f>AVERAGE(AT61:AT62)*'Fixed data'!$C$3</f>
        <v>-9.3457279999999924E-4</v>
      </c>
      <c r="AU63" s="35">
        <f>AVERAGE(AU61:AU62)*'Fixed data'!$C$3</f>
        <v>-9.4728106666666612E-4</v>
      </c>
      <c r="AV63" s="35">
        <f>AVERAGE(AV61:AV62)*'Fixed data'!$C$3</f>
        <v>-9.5998933333333279E-4</v>
      </c>
      <c r="AW63" s="35">
        <f>AVERAGE(AW61:AW62)*'Fixed data'!$C$3</f>
        <v>-9.7269759999999968E-4</v>
      </c>
      <c r="AX63" s="35">
        <f>AVERAGE(AX61:AX62)*'Fixed data'!$C$3</f>
        <v>-9.6608586666666637E-4</v>
      </c>
      <c r="AY63" s="35">
        <f>AVERAGE(AY61:AY62)*'Fixed data'!$C$3</f>
        <v>-9.4066933333333315E-4</v>
      </c>
      <c r="AZ63" s="35">
        <f>AVERAGE(AZ61:AZ62)*'Fixed data'!$C$3</f>
        <v>-9.1619733333333305E-4</v>
      </c>
      <c r="BA63" s="35">
        <f>AVERAGE(BA61:BA62)*'Fixed data'!$C$3</f>
        <v>-8.9258399999999976E-4</v>
      </c>
      <c r="BB63" s="35">
        <f>AVERAGE(BB61:BB62)*'Fixed data'!$C$3</f>
        <v>-8.6982933333333296E-4</v>
      </c>
      <c r="BC63" s="35">
        <f>AVERAGE(BC61:BC62)*'Fixed data'!$C$3</f>
        <v>-8.4793333333333298E-4</v>
      </c>
      <c r="BD63" s="35">
        <f>AVERAGE(BD61:BD62)*'Fixed data'!$C$3</f>
        <v>-8.2689599999999971E-4</v>
      </c>
    </row>
    <row r="64" spans="1:56" ht="15.75" thickBot="1" x14ac:dyDescent="0.35">
      <c r="A64" s="107"/>
      <c r="B64" s="12" t="s">
        <v>95</v>
      </c>
      <c r="C64" s="12" t="s">
        <v>45</v>
      </c>
      <c r="D64" s="12" t="s">
        <v>40</v>
      </c>
      <c r="E64" s="54">
        <f t="shared" ref="E64:BD64" si="9">E29+E60+E63</f>
        <v>-2.6318399999997096E-4</v>
      </c>
      <c r="F64" s="54">
        <f t="shared" si="9"/>
        <v>-2.8650613333332595E-4</v>
      </c>
      <c r="G64" s="54">
        <f t="shared" si="9"/>
        <v>-3.4146417777777051E-4</v>
      </c>
      <c r="H64" s="54">
        <f t="shared" si="9"/>
        <v>-3.9556355555554838E-4</v>
      </c>
      <c r="I64" s="54">
        <f t="shared" si="9"/>
        <v>-4.4880426666665959E-4</v>
      </c>
      <c r="J64" s="54">
        <f t="shared" si="9"/>
        <v>-5.0118631111110415E-4</v>
      </c>
      <c r="K64" s="54">
        <f t="shared" si="9"/>
        <v>-5.5270968888888211E-4</v>
      </c>
      <c r="L64" s="54">
        <f t="shared" si="9"/>
        <v>-6.0337439999999325E-4</v>
      </c>
      <c r="M64" s="54">
        <f t="shared" si="9"/>
        <v>-6.531804444444378E-4</v>
      </c>
      <c r="N64" s="54">
        <f t="shared" si="9"/>
        <v>-7.0212782222221575E-4</v>
      </c>
      <c r="O64" s="54">
        <f t="shared" si="9"/>
        <v>-7.5021653333332699E-4</v>
      </c>
      <c r="P64" s="54">
        <f t="shared" si="9"/>
        <v>-7.9744657777777142E-4</v>
      </c>
      <c r="Q64" s="54">
        <f t="shared" si="9"/>
        <v>-8.4381795555554936E-4</v>
      </c>
      <c r="R64" s="54">
        <f t="shared" si="9"/>
        <v>-8.8933066666666049E-4</v>
      </c>
      <c r="S64" s="54">
        <f t="shared" si="9"/>
        <v>-9.3398471111110523E-4</v>
      </c>
      <c r="T64" s="54">
        <f t="shared" si="9"/>
        <v>-9.7778008888888294E-4</v>
      </c>
      <c r="U64" s="54">
        <f t="shared" si="9"/>
        <v>-1.0207167999999943E-3</v>
      </c>
      <c r="V64" s="54">
        <f t="shared" si="9"/>
        <v>-1.062794844444439E-3</v>
      </c>
      <c r="W64" s="54">
        <f t="shared" si="9"/>
        <v>-1.1040142222222167E-3</v>
      </c>
      <c r="X64" s="54">
        <f t="shared" si="9"/>
        <v>-1.144374933333328E-3</v>
      </c>
      <c r="Y64" s="54">
        <f t="shared" si="9"/>
        <v>-1.1838769777777727E-3</v>
      </c>
      <c r="Z64" s="54">
        <f t="shared" si="9"/>
        <v>-1.2225203555555507E-3</v>
      </c>
      <c r="AA64" s="54">
        <f t="shared" si="9"/>
        <v>-1.2603050666666617E-3</v>
      </c>
      <c r="AB64" s="54">
        <f t="shared" si="9"/>
        <v>-1.2972311111111065E-3</v>
      </c>
      <c r="AC64" s="54">
        <f t="shared" si="9"/>
        <v>-1.3332984888888844E-3</v>
      </c>
      <c r="AD64" s="54">
        <f t="shared" si="9"/>
        <v>-1.3685071999999954E-3</v>
      </c>
      <c r="AE64" s="54">
        <f t="shared" si="9"/>
        <v>-1.4028572444444399E-3</v>
      </c>
      <c r="AF64" s="54">
        <f t="shared" si="9"/>
        <v>-1.436348622222218E-3</v>
      </c>
      <c r="AG64" s="54">
        <f t="shared" si="9"/>
        <v>-1.4689813333333291E-3</v>
      </c>
      <c r="AH64" s="54">
        <f t="shared" si="9"/>
        <v>-1.5007553777777738E-3</v>
      </c>
      <c r="AI64" s="54">
        <f t="shared" si="9"/>
        <v>-1.5316707555555519E-3</v>
      </c>
      <c r="AJ64" s="54">
        <f t="shared" si="9"/>
        <v>-1.5443790222222182E-3</v>
      </c>
      <c r="AK64" s="54">
        <f t="shared" si="9"/>
        <v>-1.5570872888888854E-3</v>
      </c>
      <c r="AL64" s="54">
        <f t="shared" si="9"/>
        <v>-1.5697955555555518E-3</v>
      </c>
      <c r="AM64" s="54">
        <f t="shared" si="9"/>
        <v>-1.5825038222222188E-3</v>
      </c>
      <c r="AN64" s="54">
        <f t="shared" si="9"/>
        <v>-1.5952120888888853E-3</v>
      </c>
      <c r="AO64" s="54">
        <f t="shared" si="9"/>
        <v>-1.6079203555555523E-3</v>
      </c>
      <c r="AP64" s="54">
        <f t="shared" si="9"/>
        <v>-1.6206286222222189E-3</v>
      </c>
      <c r="AQ64" s="54">
        <f t="shared" si="9"/>
        <v>-1.6333368888888859E-3</v>
      </c>
      <c r="AR64" s="54">
        <f t="shared" si="9"/>
        <v>-1.6460451555555524E-3</v>
      </c>
      <c r="AS64" s="54">
        <f t="shared" si="9"/>
        <v>-1.6587534222222194E-3</v>
      </c>
      <c r="AT64" s="54">
        <f t="shared" si="9"/>
        <v>-1.671461688888886E-3</v>
      </c>
      <c r="AU64" s="54">
        <f t="shared" si="9"/>
        <v>-1.684169955555553E-3</v>
      </c>
      <c r="AV64" s="54">
        <f t="shared" si="9"/>
        <v>-1.6968782222222195E-3</v>
      </c>
      <c r="AW64" s="54">
        <f t="shared" si="9"/>
        <v>-1.7095864888888865E-3</v>
      </c>
      <c r="AX64" s="54">
        <f t="shared" si="9"/>
        <v>-1.5029747555555533E-3</v>
      </c>
      <c r="AY64" s="54">
        <f t="shared" si="9"/>
        <v>-1.456224888888889E-3</v>
      </c>
      <c r="AZ64" s="54">
        <f t="shared" si="9"/>
        <v>-1.4139751111111112E-3</v>
      </c>
      <c r="BA64" s="54">
        <f t="shared" si="9"/>
        <v>-1.372584E-3</v>
      </c>
      <c r="BB64" s="54">
        <f t="shared" si="9"/>
        <v>-1.3320515555555554E-3</v>
      </c>
      <c r="BC64" s="54">
        <f t="shared" si="9"/>
        <v>-1.2923777777777777E-3</v>
      </c>
      <c r="BD64" s="54">
        <f t="shared" si="9"/>
        <v>-1.2535626666666665E-3</v>
      </c>
    </row>
    <row r="65" spans="1:56" ht="12.75" customHeight="1" x14ac:dyDescent="0.3">
      <c r="A65" s="173"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4"/>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4"/>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4"/>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4"/>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4"/>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4"/>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4"/>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4"/>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4"/>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4"/>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5"/>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-2.6318399999997096E-4</v>
      </c>
      <c r="F77" s="55">
        <f>IF('Fixed data'!$G$19=FALSE,F64+F76,F64)</f>
        <v>-2.8650613333332595E-4</v>
      </c>
      <c r="G77" s="55">
        <f>IF('Fixed data'!$G$19=FALSE,G64+G76,G64)</f>
        <v>-3.4146417777777051E-4</v>
      </c>
      <c r="H77" s="55">
        <f>IF('Fixed data'!$G$19=FALSE,H64+H76,H64)</f>
        <v>-3.9556355555554838E-4</v>
      </c>
      <c r="I77" s="55">
        <f>IF('Fixed data'!$G$19=FALSE,I64+I76,I64)</f>
        <v>-4.4880426666665959E-4</v>
      </c>
      <c r="J77" s="55">
        <f>IF('Fixed data'!$G$19=FALSE,J64+J76,J64)</f>
        <v>-5.0118631111110415E-4</v>
      </c>
      <c r="K77" s="55">
        <f>IF('Fixed data'!$G$19=FALSE,K64+K76,K64)</f>
        <v>-5.5270968888888211E-4</v>
      </c>
      <c r="L77" s="55">
        <f>IF('Fixed data'!$G$19=FALSE,L64+L76,L64)</f>
        <v>-6.0337439999999325E-4</v>
      </c>
      <c r="M77" s="55">
        <f>IF('Fixed data'!$G$19=FALSE,M64+M76,M64)</f>
        <v>-6.531804444444378E-4</v>
      </c>
      <c r="N77" s="55">
        <f>IF('Fixed data'!$G$19=FALSE,N64+N76,N64)</f>
        <v>-7.0212782222221575E-4</v>
      </c>
      <c r="O77" s="55">
        <f>IF('Fixed data'!$G$19=FALSE,O64+O76,O64)</f>
        <v>-7.5021653333332699E-4</v>
      </c>
      <c r="P77" s="55">
        <f>IF('Fixed data'!$G$19=FALSE,P64+P76,P64)</f>
        <v>-7.9744657777777142E-4</v>
      </c>
      <c r="Q77" s="55">
        <f>IF('Fixed data'!$G$19=FALSE,Q64+Q76,Q64)</f>
        <v>-8.4381795555554936E-4</v>
      </c>
      <c r="R77" s="55">
        <f>IF('Fixed data'!$G$19=FALSE,R64+R76,R64)</f>
        <v>-8.8933066666666049E-4</v>
      </c>
      <c r="S77" s="55">
        <f>IF('Fixed data'!$G$19=FALSE,S64+S76,S64)</f>
        <v>-9.3398471111110523E-4</v>
      </c>
      <c r="T77" s="55">
        <f>IF('Fixed data'!$G$19=FALSE,T64+T76,T64)</f>
        <v>-9.7778008888888294E-4</v>
      </c>
      <c r="U77" s="55">
        <f>IF('Fixed data'!$G$19=FALSE,U64+U76,U64)</f>
        <v>-1.0207167999999943E-3</v>
      </c>
      <c r="V77" s="55">
        <f>IF('Fixed data'!$G$19=FALSE,V64+V76,V64)</f>
        <v>-1.062794844444439E-3</v>
      </c>
      <c r="W77" s="55">
        <f>IF('Fixed data'!$G$19=FALSE,W64+W76,W64)</f>
        <v>-1.1040142222222167E-3</v>
      </c>
      <c r="X77" s="55">
        <f>IF('Fixed data'!$G$19=FALSE,X64+X76,X64)</f>
        <v>-1.144374933333328E-3</v>
      </c>
      <c r="Y77" s="55">
        <f>IF('Fixed data'!$G$19=FALSE,Y64+Y76,Y64)</f>
        <v>-1.1838769777777727E-3</v>
      </c>
      <c r="Z77" s="55">
        <f>IF('Fixed data'!$G$19=FALSE,Z64+Z76,Z64)</f>
        <v>-1.2225203555555507E-3</v>
      </c>
      <c r="AA77" s="55">
        <f>IF('Fixed data'!$G$19=FALSE,AA64+AA76,AA64)</f>
        <v>-1.2603050666666617E-3</v>
      </c>
      <c r="AB77" s="55">
        <f>IF('Fixed data'!$G$19=FALSE,AB64+AB76,AB64)</f>
        <v>-1.2972311111111065E-3</v>
      </c>
      <c r="AC77" s="55">
        <f>IF('Fixed data'!$G$19=FALSE,AC64+AC76,AC64)</f>
        <v>-1.3332984888888844E-3</v>
      </c>
      <c r="AD77" s="55">
        <f>IF('Fixed data'!$G$19=FALSE,AD64+AD76,AD64)</f>
        <v>-1.3685071999999954E-3</v>
      </c>
      <c r="AE77" s="55">
        <f>IF('Fixed data'!$G$19=FALSE,AE64+AE76,AE64)</f>
        <v>-1.4028572444444399E-3</v>
      </c>
      <c r="AF77" s="55">
        <f>IF('Fixed data'!$G$19=FALSE,AF64+AF76,AF64)</f>
        <v>-1.436348622222218E-3</v>
      </c>
      <c r="AG77" s="55">
        <f>IF('Fixed data'!$G$19=FALSE,AG64+AG76,AG64)</f>
        <v>-1.4689813333333291E-3</v>
      </c>
      <c r="AH77" s="55">
        <f>IF('Fixed data'!$G$19=FALSE,AH64+AH76,AH64)</f>
        <v>-1.5007553777777738E-3</v>
      </c>
      <c r="AI77" s="55">
        <f>IF('Fixed data'!$G$19=FALSE,AI64+AI76,AI64)</f>
        <v>-1.5316707555555519E-3</v>
      </c>
      <c r="AJ77" s="55">
        <f>IF('Fixed data'!$G$19=FALSE,AJ64+AJ76,AJ64)</f>
        <v>-1.5443790222222182E-3</v>
      </c>
      <c r="AK77" s="55">
        <f>IF('Fixed data'!$G$19=FALSE,AK64+AK76,AK64)</f>
        <v>-1.5570872888888854E-3</v>
      </c>
      <c r="AL77" s="55">
        <f>IF('Fixed data'!$G$19=FALSE,AL64+AL76,AL64)</f>
        <v>-1.5697955555555518E-3</v>
      </c>
      <c r="AM77" s="55">
        <f>IF('Fixed data'!$G$19=FALSE,AM64+AM76,AM64)</f>
        <v>-1.5825038222222188E-3</v>
      </c>
      <c r="AN77" s="55">
        <f>IF('Fixed data'!$G$19=FALSE,AN64+AN76,AN64)</f>
        <v>-1.5952120888888853E-3</v>
      </c>
      <c r="AO77" s="55">
        <f>IF('Fixed data'!$G$19=FALSE,AO64+AO76,AO64)</f>
        <v>-1.6079203555555523E-3</v>
      </c>
      <c r="AP77" s="55">
        <f>IF('Fixed data'!$G$19=FALSE,AP64+AP76,AP64)</f>
        <v>-1.6206286222222189E-3</v>
      </c>
      <c r="AQ77" s="55">
        <f>IF('Fixed data'!$G$19=FALSE,AQ64+AQ76,AQ64)</f>
        <v>-1.6333368888888859E-3</v>
      </c>
      <c r="AR77" s="55">
        <f>IF('Fixed data'!$G$19=FALSE,AR64+AR76,AR64)</f>
        <v>-1.6460451555555524E-3</v>
      </c>
      <c r="AS77" s="55">
        <f>IF('Fixed data'!$G$19=FALSE,AS64+AS76,AS64)</f>
        <v>-1.6587534222222194E-3</v>
      </c>
      <c r="AT77" s="55">
        <f>IF('Fixed data'!$G$19=FALSE,AT64+AT76,AT64)</f>
        <v>-1.671461688888886E-3</v>
      </c>
      <c r="AU77" s="55">
        <f>IF('Fixed data'!$G$19=FALSE,AU64+AU76,AU64)</f>
        <v>-1.684169955555553E-3</v>
      </c>
      <c r="AV77" s="55">
        <f>IF('Fixed data'!$G$19=FALSE,AV64+AV76,AV64)</f>
        <v>-1.6968782222222195E-3</v>
      </c>
      <c r="AW77" s="55">
        <f>IF('Fixed data'!$G$19=FALSE,AW64+AW76,AW64)</f>
        <v>-1.7095864888888865E-3</v>
      </c>
      <c r="AX77" s="55">
        <f>IF('Fixed data'!$G$19=FALSE,AX64+AX76,AX64)</f>
        <v>-1.5029747555555533E-3</v>
      </c>
      <c r="AY77" s="55">
        <f>IF('Fixed data'!$G$19=FALSE,AY64+AY76,AY64)</f>
        <v>-1.456224888888889E-3</v>
      </c>
      <c r="AZ77" s="55">
        <f>IF('Fixed data'!$G$19=FALSE,AZ64+AZ76,AZ64)</f>
        <v>-1.4139751111111112E-3</v>
      </c>
      <c r="BA77" s="55">
        <f>IF('Fixed data'!$G$19=FALSE,BA64+BA76,BA64)</f>
        <v>-1.372584E-3</v>
      </c>
      <c r="BB77" s="55">
        <f>IF('Fixed data'!$G$19=FALSE,BB64+BB76,BB64)</f>
        <v>-1.3320515555555554E-3</v>
      </c>
      <c r="BC77" s="55">
        <f>IF('Fixed data'!$G$19=FALSE,BC64+BC76,BC64)</f>
        <v>-1.2923777777777777E-3</v>
      </c>
      <c r="BD77" s="55">
        <f>IF('Fixed data'!$G$19=FALSE,BD64+BD76,BD64)</f>
        <v>-1.2535626666666665E-3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-2.5428405797098643E-4</v>
      </c>
      <c r="F80" s="56">
        <f t="shared" ref="F80:BD80" si="11">F77*F78</f>
        <v>-2.6745654118726314E-4</v>
      </c>
      <c r="G80" s="56">
        <f t="shared" si="11"/>
        <v>-3.0798112439358894E-4</v>
      </c>
      <c r="H80" s="56">
        <f t="shared" si="11"/>
        <v>-3.4471078604969509E-4</v>
      </c>
      <c r="I80" s="56">
        <f t="shared" si="11"/>
        <v>-3.7788114970494494E-4</v>
      </c>
      <c r="J80" s="56">
        <f t="shared" si="11"/>
        <v>-4.0771538700710909E-4</v>
      </c>
      <c r="K80" s="56">
        <f t="shared" si="11"/>
        <v>-4.3442481934902725E-4</v>
      </c>
      <c r="L80" s="56">
        <f t="shared" si="11"/>
        <v>-4.5820949208504134E-4</v>
      </c>
      <c r="M80" s="56">
        <f t="shared" si="11"/>
        <v>-4.7925872251746159E-4</v>
      </c>
      <c r="N80" s="56">
        <f t="shared" si="11"/>
        <v>-4.9775162280239901E-4</v>
      </c>
      <c r="O80" s="56">
        <f t="shared" si="11"/>
        <v>-5.1385759887547823E-4</v>
      </c>
      <c r="P80" s="56">
        <f t="shared" si="11"/>
        <v>-5.2773682645115198E-4</v>
      </c>
      <c r="Q80" s="56">
        <f t="shared" si="11"/>
        <v>-5.3954070510448427E-4</v>
      </c>
      <c r="R80" s="56">
        <f t="shared" si="11"/>
        <v>-5.4941229140127669E-4</v>
      </c>
      <c r="S80" s="56">
        <f t="shared" si="11"/>
        <v>-5.5748671200121737E-4</v>
      </c>
      <c r="T80" s="56">
        <f t="shared" si="11"/>
        <v>-5.6389155761922918E-4</v>
      </c>
      <c r="U80" s="56">
        <f t="shared" si="11"/>
        <v>-5.6874725869236439E-4</v>
      </c>
      <c r="V80" s="56">
        <f t="shared" si="11"/>
        <v>-5.7216744356330929E-4</v>
      </c>
      <c r="W80" s="56">
        <f t="shared" si="11"/>
        <v>-5.7425927995682013E-4</v>
      </c>
      <c r="X80" s="56">
        <f t="shared" si="11"/>
        <v>-5.7512380049209804E-4</v>
      </c>
      <c r="Y80" s="56">
        <f t="shared" si="11"/>
        <v>-5.7485621294220272E-4</v>
      </c>
      <c r="Z80" s="56">
        <f t="shared" si="11"/>
        <v>-5.7354619592102113E-4</v>
      </c>
      <c r="AA80" s="56">
        <f t="shared" si="11"/>
        <v>-5.7127818064901911E-4</v>
      </c>
      <c r="AB80" s="56">
        <f t="shared" si="11"/>
        <v>-5.6813161942091792E-4</v>
      </c>
      <c r="AC80" s="56">
        <f t="shared" si="11"/>
        <v>-5.6418124137155704E-4</v>
      </c>
      <c r="AD80" s="56">
        <f t="shared" si="11"/>
        <v>-5.5949729611043527E-4</v>
      </c>
      <c r="AE80" s="56">
        <f t="shared" si="11"/>
        <v>-5.5414578577073681E-4</v>
      </c>
      <c r="AF80" s="56">
        <f t="shared" si="11"/>
        <v>-5.4818868599500854E-4</v>
      </c>
      <c r="AG80" s="56">
        <f t="shared" si="11"/>
        <v>-5.4168415635700521E-4</v>
      </c>
      <c r="AH80" s="56">
        <f t="shared" si="11"/>
        <v>-5.346867406975231E-4</v>
      </c>
      <c r="AI80" s="56">
        <f t="shared" si="11"/>
        <v>-6.1264861284137133E-4</v>
      </c>
      <c r="AJ80" s="56">
        <f t="shared" si="11"/>
        <v>-5.9973956907312322E-4</v>
      </c>
      <c r="AK80" s="56">
        <f t="shared" si="11"/>
        <v>-5.8706277636842567E-4</v>
      </c>
      <c r="AL80" s="56">
        <f t="shared" si="11"/>
        <v>-5.746156567497723E-4</v>
      </c>
      <c r="AM80" s="56">
        <f t="shared" si="11"/>
        <v>-5.6239558538609229E-4</v>
      </c>
      <c r="AN80" s="56">
        <f t="shared" si="11"/>
        <v>-5.5039989550907502E-4</v>
      </c>
      <c r="AO80" s="56">
        <f t="shared" si="11"/>
        <v>-5.3862588308285656E-4</v>
      </c>
      <c r="AP80" s="56">
        <f t="shared" si="11"/>
        <v>-5.2707081123726024E-4</v>
      </c>
      <c r="AQ80" s="56">
        <f t="shared" si="11"/>
        <v>-5.1573191447440794E-4</v>
      </c>
      <c r="AR80" s="56">
        <f t="shared" si="11"/>
        <v>-5.0460640265813958E-4</v>
      </c>
      <c r="AS80" s="56">
        <f t="shared" si="11"/>
        <v>-4.9369146479532439E-4</v>
      </c>
      <c r="AT80" s="56">
        <f t="shared" si="11"/>
        <v>-4.8298427261780414E-4</v>
      </c>
      <c r="AU80" s="56">
        <f t="shared" si="11"/>
        <v>-4.7248198397337394E-4</v>
      </c>
      <c r="AV80" s="56">
        <f t="shared" si="11"/>
        <v>-4.621817460338826E-4</v>
      </c>
      <c r="AW80" s="56">
        <f t="shared" si="11"/>
        <v>-4.5208069832823475E-4</v>
      </c>
      <c r="AX80" s="56">
        <f t="shared" si="11"/>
        <v>-3.8586852030287504E-4</v>
      </c>
      <c r="AY80" s="56">
        <f t="shared" si="11"/>
        <v>-3.629768173338229E-4</v>
      </c>
      <c r="AZ80" s="56">
        <f t="shared" si="11"/>
        <v>-3.4218028146054723E-4</v>
      </c>
      <c r="BA80" s="56">
        <f t="shared" si="11"/>
        <v>-3.2248901184632386E-4</v>
      </c>
      <c r="BB80" s="56">
        <f t="shared" si="11"/>
        <v>-3.0385039046717697E-4</v>
      </c>
      <c r="BC80" s="56">
        <f t="shared" si="11"/>
        <v>-2.8621409793598102E-4</v>
      </c>
      <c r="BD80" s="56">
        <f t="shared" si="11"/>
        <v>-2.6953201925420875E-4</v>
      </c>
    </row>
    <row r="81" spans="1:56" x14ac:dyDescent="0.3">
      <c r="A81" s="76"/>
      <c r="B81" s="15" t="s">
        <v>18</v>
      </c>
      <c r="C81" s="15"/>
      <c r="D81" s="14" t="s">
        <v>40</v>
      </c>
      <c r="E81" s="57">
        <f>+E80</f>
        <v>-2.5428405797098643E-4</v>
      </c>
      <c r="F81" s="57">
        <f t="shared" ref="F81:BD81" si="12">+E81+F80</f>
        <v>-5.2174059915824963E-4</v>
      </c>
      <c r="G81" s="57">
        <f t="shared" si="12"/>
        <v>-8.2972172355183851E-4</v>
      </c>
      <c r="H81" s="57">
        <f t="shared" si="12"/>
        <v>-1.1744325096015337E-3</v>
      </c>
      <c r="I81" s="57">
        <f t="shared" si="12"/>
        <v>-1.5523136593064786E-3</v>
      </c>
      <c r="J81" s="57">
        <f t="shared" si="12"/>
        <v>-1.9600290463135878E-3</v>
      </c>
      <c r="K81" s="57">
        <f t="shared" si="12"/>
        <v>-2.3944538656626149E-3</v>
      </c>
      <c r="L81" s="57">
        <f t="shared" si="12"/>
        <v>-2.8526633577476562E-3</v>
      </c>
      <c r="M81" s="57">
        <f t="shared" si="12"/>
        <v>-3.3319220802651177E-3</v>
      </c>
      <c r="N81" s="57">
        <f t="shared" si="12"/>
        <v>-3.8296737030675165E-3</v>
      </c>
      <c r="O81" s="57">
        <f t="shared" si="12"/>
        <v>-4.3435313019429943E-3</v>
      </c>
      <c r="P81" s="57">
        <f t="shared" si="12"/>
        <v>-4.8712681283941467E-3</v>
      </c>
      <c r="Q81" s="57">
        <f t="shared" si="12"/>
        <v>-5.4108088334986308E-3</v>
      </c>
      <c r="R81" s="57">
        <f t="shared" si="12"/>
        <v>-5.9602211248999072E-3</v>
      </c>
      <c r="S81" s="57">
        <f t="shared" si="12"/>
        <v>-6.5177078369011241E-3</v>
      </c>
      <c r="T81" s="57">
        <f t="shared" si="12"/>
        <v>-7.0815993945203531E-3</v>
      </c>
      <c r="U81" s="57">
        <f t="shared" si="12"/>
        <v>-7.6503466532127171E-3</v>
      </c>
      <c r="V81" s="57">
        <f t="shared" si="12"/>
        <v>-8.2225140967760266E-3</v>
      </c>
      <c r="W81" s="57">
        <f t="shared" si="12"/>
        <v>-8.7967733767328471E-3</v>
      </c>
      <c r="X81" s="57">
        <f t="shared" si="12"/>
        <v>-9.3718971772249453E-3</v>
      </c>
      <c r="Y81" s="57">
        <f t="shared" si="12"/>
        <v>-9.9467533901671477E-3</v>
      </c>
      <c r="Z81" s="57">
        <f t="shared" si="12"/>
        <v>-1.052029958608817E-2</v>
      </c>
      <c r="AA81" s="57">
        <f t="shared" si="12"/>
        <v>-1.1091577766737189E-2</v>
      </c>
      <c r="AB81" s="57">
        <f t="shared" si="12"/>
        <v>-1.1659709386158108E-2</v>
      </c>
      <c r="AC81" s="57">
        <f t="shared" si="12"/>
        <v>-1.2223890627529665E-2</v>
      </c>
      <c r="AD81" s="57">
        <f t="shared" si="12"/>
        <v>-1.27833879236401E-2</v>
      </c>
      <c r="AE81" s="57">
        <f t="shared" si="12"/>
        <v>-1.3337533709410838E-2</v>
      </c>
      <c r="AF81" s="57">
        <f t="shared" si="12"/>
        <v>-1.3885722395405847E-2</v>
      </c>
      <c r="AG81" s="57">
        <f t="shared" si="12"/>
        <v>-1.4427406551762851E-2</v>
      </c>
      <c r="AH81" s="57">
        <f t="shared" si="12"/>
        <v>-1.4962093292460375E-2</v>
      </c>
      <c r="AI81" s="57">
        <f t="shared" si="12"/>
        <v>-1.5574741905301746E-2</v>
      </c>
      <c r="AJ81" s="57">
        <f t="shared" si="12"/>
        <v>-1.617448147437487E-2</v>
      </c>
      <c r="AK81" s="57">
        <f t="shared" si="12"/>
        <v>-1.6761544250743297E-2</v>
      </c>
      <c r="AL81" s="57">
        <f t="shared" si="12"/>
        <v>-1.7336159907493071E-2</v>
      </c>
      <c r="AM81" s="57">
        <f t="shared" si="12"/>
        <v>-1.7898555492879165E-2</v>
      </c>
      <c r="AN81" s="57">
        <f t="shared" si="12"/>
        <v>-1.8448955388388241E-2</v>
      </c>
      <c r="AO81" s="57">
        <f t="shared" si="12"/>
        <v>-1.8987581271471099E-2</v>
      </c>
      <c r="AP81" s="57">
        <f t="shared" si="12"/>
        <v>-1.9514652082708358E-2</v>
      </c>
      <c r="AQ81" s="57">
        <f t="shared" si="12"/>
        <v>-2.0030383997182766E-2</v>
      </c>
      <c r="AR81" s="57">
        <f t="shared" si="12"/>
        <v>-2.0534990399840906E-2</v>
      </c>
      <c r="AS81" s="57">
        <f t="shared" si="12"/>
        <v>-2.1028681864636231E-2</v>
      </c>
      <c r="AT81" s="57">
        <f t="shared" si="12"/>
        <v>-2.1511666137254037E-2</v>
      </c>
      <c r="AU81" s="57">
        <f t="shared" si="12"/>
        <v>-2.1984148121227412E-2</v>
      </c>
      <c r="AV81" s="57">
        <f t="shared" si="12"/>
        <v>-2.2446329867261295E-2</v>
      </c>
      <c r="AW81" s="57">
        <f t="shared" si="12"/>
        <v>-2.2898410565589531E-2</v>
      </c>
      <c r="AX81" s="57">
        <f t="shared" si="12"/>
        <v>-2.3284279085892406E-2</v>
      </c>
      <c r="AY81" s="57">
        <f t="shared" si="12"/>
        <v>-2.3647255903226229E-2</v>
      </c>
      <c r="AZ81" s="57">
        <f t="shared" si="12"/>
        <v>-2.3989436184686776E-2</v>
      </c>
      <c r="BA81" s="57">
        <f t="shared" si="12"/>
        <v>-2.43119251965331E-2</v>
      </c>
      <c r="BB81" s="57">
        <f t="shared" si="12"/>
        <v>-2.4615775587000278E-2</v>
      </c>
      <c r="BC81" s="57">
        <f t="shared" si="12"/>
        <v>-2.490198968493626E-2</v>
      </c>
      <c r="BD81" s="57">
        <f t="shared" si="12"/>
        <v>-2.5171521704190469E-2</v>
      </c>
    </row>
    <row r="82" spans="1:56" x14ac:dyDescent="0.3">
      <c r="A82" s="76"/>
      <c r="B82" s="14"/>
    </row>
    <row r="83" spans="1:56" x14ac:dyDescent="0.3">
      <c r="A83" s="76"/>
    </row>
    <row r="84" spans="1:56" x14ac:dyDescent="0.3">
      <c r="A84" s="109"/>
      <c r="B84" s="116" t="s">
        <v>217</v>
      </c>
      <c r="C84" s="110"/>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row>
    <row r="85" spans="1:56" x14ac:dyDescent="0.3">
      <c r="A85" s="112"/>
      <c r="B85" s="113" t="s">
        <v>322</v>
      </c>
      <c r="C85" s="114"/>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P85" s="115"/>
      <c r="AQ85" s="115"/>
      <c r="AR85" s="115"/>
      <c r="AS85" s="115"/>
      <c r="AT85" s="115"/>
      <c r="AU85" s="115"/>
      <c r="AV85" s="115"/>
      <c r="AW85" s="115"/>
      <c r="AX85" s="115"/>
      <c r="AY85" s="115"/>
      <c r="AZ85" s="115"/>
      <c r="BA85" s="115"/>
      <c r="BB85" s="115"/>
      <c r="BC85" s="115"/>
      <c r="BD85" s="115"/>
    </row>
    <row r="86" spans="1:56" ht="12.75" customHeight="1" x14ac:dyDescent="0.3">
      <c r="A86" s="176"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6"/>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6"/>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6"/>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6"/>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6"/>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6"/>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6"/>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6:B24">
      <formula1>$B$170:$B$216</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90" zoomScaleNormal="90" workbookViewId="0">
      <selection activeCell="B7" sqref="B7"/>
    </sheetView>
  </sheetViews>
  <sheetFormatPr defaultRowHeight="15" x14ac:dyDescent="0.25"/>
  <cols>
    <col min="1" max="1" width="5.85546875" customWidth="1"/>
    <col min="2" max="2" width="64.85546875" customWidth="1"/>
    <col min="3" max="3" width="74.28515625" customWidth="1"/>
  </cols>
  <sheetData>
    <row r="1" spans="1:3" ht="18.75" x14ac:dyDescent="0.3">
      <c r="A1" s="1" t="s">
        <v>82</v>
      </c>
    </row>
    <row r="2" spans="1:3" x14ac:dyDescent="0.25">
      <c r="A2" t="s">
        <v>78</v>
      </c>
    </row>
    <row r="4" spans="1:3" ht="15.75" thickBot="1" x14ac:dyDescent="0.3"/>
    <row r="5" spans="1:3" ht="45" x14ac:dyDescent="0.25">
      <c r="A5" s="180" t="s">
        <v>11</v>
      </c>
      <c r="B5" s="132" t="s">
        <v>158</v>
      </c>
      <c r="C5" s="138" t="s">
        <v>347</v>
      </c>
    </row>
    <row r="6" spans="1:3" x14ac:dyDescent="0.25">
      <c r="A6" s="181"/>
      <c r="B6" s="134" t="s">
        <v>176</v>
      </c>
      <c r="C6" s="136" t="s">
        <v>348</v>
      </c>
    </row>
    <row r="7" spans="1:3" ht="75" x14ac:dyDescent="0.25">
      <c r="A7" s="181"/>
      <c r="B7" s="134" t="s">
        <v>181</v>
      </c>
      <c r="C7" s="135" t="s">
        <v>349</v>
      </c>
    </row>
    <row r="8" spans="1:3" x14ac:dyDescent="0.25">
      <c r="A8" s="181"/>
      <c r="B8" s="134" t="s">
        <v>198</v>
      </c>
      <c r="C8" s="136"/>
    </row>
    <row r="9" spans="1:3" x14ac:dyDescent="0.25">
      <c r="A9" s="181"/>
      <c r="B9" s="134" t="s">
        <v>198</v>
      </c>
      <c r="C9" s="136"/>
    </row>
    <row r="10" spans="1:3" ht="15.75" thickBot="1" x14ac:dyDescent="0.3">
      <c r="A10" s="182"/>
      <c r="B10" s="117" t="s">
        <v>197</v>
      </c>
      <c r="C10" s="137"/>
    </row>
    <row r="12" spans="1:3" ht="15.75" thickBot="1" x14ac:dyDescent="0.3"/>
    <row r="13" spans="1:3" x14ac:dyDescent="0.25">
      <c r="A13" s="185" t="s">
        <v>301</v>
      </c>
      <c r="B13" s="139" t="s">
        <v>158</v>
      </c>
      <c r="C13" s="133" t="s">
        <v>350</v>
      </c>
    </row>
    <row r="14" spans="1:3" ht="15.75" x14ac:dyDescent="0.3">
      <c r="A14" s="186"/>
      <c r="B14" s="62" t="s">
        <v>198</v>
      </c>
      <c r="C14" s="140"/>
    </row>
    <row r="15" spans="1:3" ht="15.75" x14ac:dyDescent="0.3">
      <c r="A15" s="186"/>
      <c r="B15" s="62" t="s">
        <v>198</v>
      </c>
      <c r="C15" s="140"/>
    </row>
    <row r="16" spans="1:3" ht="15.75" x14ac:dyDescent="0.3">
      <c r="A16" s="186"/>
      <c r="B16" s="62" t="s">
        <v>198</v>
      </c>
      <c r="C16" s="140"/>
    </row>
    <row r="17" spans="1:3" ht="15.75" x14ac:dyDescent="0.3">
      <c r="A17" s="186"/>
      <c r="B17" s="62" t="s">
        <v>198</v>
      </c>
      <c r="C17" s="140"/>
    </row>
    <row r="18" spans="1:3" ht="15.75" x14ac:dyDescent="0.3">
      <c r="A18" s="186"/>
      <c r="B18" s="62" t="s">
        <v>198</v>
      </c>
      <c r="C18" s="140"/>
    </row>
    <row r="19" spans="1:3" ht="16.5" thickBot="1" x14ac:dyDescent="0.35">
      <c r="A19" s="187"/>
      <c r="B19" s="118" t="s">
        <v>321</v>
      </c>
      <c r="C19" s="141"/>
    </row>
  </sheetData>
  <mergeCells count="2">
    <mergeCell ref="A5:A10"/>
    <mergeCell ref="A13:A19"/>
  </mergeCells>
  <dataValidations count="3">
    <dataValidation type="list" allowBlank="1" showInputMessage="1" showErrorMessage="1" sqref="B13:B18">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C20" sqref="C20"/>
      <selection pane="topRight" activeCell="C20" sqref="C20"/>
      <selection pane="bottomLeft" activeCell="C20" sqref="C20"/>
      <selection pane="bottomRight" activeCell="C17" sqref="C17"/>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352</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-0.20062198275529011</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-0.2450982891967568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-0.27559680257418995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-0.3076912412976886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06"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7" t="s">
        <v>11</v>
      </c>
      <c r="B13" s="62" t="s">
        <v>158</v>
      </c>
      <c r="C13" s="61"/>
      <c r="D13" s="62" t="s">
        <v>40</v>
      </c>
      <c r="E13" s="63">
        <f>'Option 1'!E13-0.25</f>
        <v>-2.25</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8"/>
      <c r="B14" s="62" t="s">
        <v>176</v>
      </c>
      <c r="C14" s="61"/>
      <c r="D14" s="62" t="s">
        <v>40</v>
      </c>
      <c r="E14" s="63">
        <f>'Option 1'!E14</f>
        <v>-1E-3</v>
      </c>
      <c r="F14" s="63">
        <f>E14</f>
        <v>-1E-3</v>
      </c>
      <c r="G14" s="63">
        <f t="shared" ref="G14:AW14" si="0">F14</f>
        <v>-1E-3</v>
      </c>
      <c r="H14" s="63">
        <f t="shared" si="0"/>
        <v>-1E-3</v>
      </c>
      <c r="I14" s="63">
        <f t="shared" si="0"/>
        <v>-1E-3</v>
      </c>
      <c r="J14" s="63">
        <f t="shared" si="0"/>
        <v>-1E-3</v>
      </c>
      <c r="K14" s="63">
        <f t="shared" si="0"/>
        <v>-1E-3</v>
      </c>
      <c r="L14" s="63">
        <f t="shared" si="0"/>
        <v>-1E-3</v>
      </c>
      <c r="M14" s="63">
        <f t="shared" si="0"/>
        <v>-1E-3</v>
      </c>
      <c r="N14" s="63">
        <f t="shared" si="0"/>
        <v>-1E-3</v>
      </c>
      <c r="O14" s="63">
        <f t="shared" si="0"/>
        <v>-1E-3</v>
      </c>
      <c r="P14" s="63">
        <f t="shared" si="0"/>
        <v>-1E-3</v>
      </c>
      <c r="Q14" s="63">
        <f t="shared" si="0"/>
        <v>-1E-3</v>
      </c>
      <c r="R14" s="63">
        <f t="shared" si="0"/>
        <v>-1E-3</v>
      </c>
      <c r="S14" s="63">
        <f t="shared" si="0"/>
        <v>-1E-3</v>
      </c>
      <c r="T14" s="63">
        <f t="shared" si="0"/>
        <v>-1E-3</v>
      </c>
      <c r="U14" s="63">
        <f t="shared" si="0"/>
        <v>-1E-3</v>
      </c>
      <c r="V14" s="63">
        <f t="shared" si="0"/>
        <v>-1E-3</v>
      </c>
      <c r="W14" s="63">
        <f t="shared" si="0"/>
        <v>-1E-3</v>
      </c>
      <c r="X14" s="63">
        <f t="shared" si="0"/>
        <v>-1E-3</v>
      </c>
      <c r="Y14" s="63">
        <f t="shared" si="0"/>
        <v>-1E-3</v>
      </c>
      <c r="Z14" s="63">
        <f t="shared" si="0"/>
        <v>-1E-3</v>
      </c>
      <c r="AA14" s="63">
        <f t="shared" si="0"/>
        <v>-1E-3</v>
      </c>
      <c r="AB14" s="63">
        <f t="shared" si="0"/>
        <v>-1E-3</v>
      </c>
      <c r="AC14" s="63">
        <f t="shared" si="0"/>
        <v>-1E-3</v>
      </c>
      <c r="AD14" s="63">
        <f t="shared" si="0"/>
        <v>-1E-3</v>
      </c>
      <c r="AE14" s="63">
        <f t="shared" si="0"/>
        <v>-1E-3</v>
      </c>
      <c r="AF14" s="63">
        <f t="shared" si="0"/>
        <v>-1E-3</v>
      </c>
      <c r="AG14" s="63">
        <f t="shared" si="0"/>
        <v>-1E-3</v>
      </c>
      <c r="AH14" s="63">
        <f t="shared" si="0"/>
        <v>-1E-3</v>
      </c>
      <c r="AI14" s="63">
        <f t="shared" si="0"/>
        <v>-1E-3</v>
      </c>
      <c r="AJ14" s="63">
        <f t="shared" si="0"/>
        <v>-1E-3</v>
      </c>
      <c r="AK14" s="63">
        <f t="shared" si="0"/>
        <v>-1E-3</v>
      </c>
      <c r="AL14" s="63">
        <f t="shared" si="0"/>
        <v>-1E-3</v>
      </c>
      <c r="AM14" s="63">
        <f t="shared" si="0"/>
        <v>-1E-3</v>
      </c>
      <c r="AN14" s="63">
        <f t="shared" si="0"/>
        <v>-1E-3</v>
      </c>
      <c r="AO14" s="63">
        <f t="shared" si="0"/>
        <v>-1E-3</v>
      </c>
      <c r="AP14" s="63">
        <f t="shared" si="0"/>
        <v>-1E-3</v>
      </c>
      <c r="AQ14" s="63">
        <f t="shared" si="0"/>
        <v>-1E-3</v>
      </c>
      <c r="AR14" s="63">
        <f t="shared" si="0"/>
        <v>-1E-3</v>
      </c>
      <c r="AS14" s="63">
        <f t="shared" si="0"/>
        <v>-1E-3</v>
      </c>
      <c r="AT14" s="63">
        <f t="shared" si="0"/>
        <v>-1E-3</v>
      </c>
      <c r="AU14" s="63">
        <f t="shared" si="0"/>
        <v>-1E-3</v>
      </c>
      <c r="AV14" s="63">
        <f t="shared" si="0"/>
        <v>-1E-3</v>
      </c>
      <c r="AW14" s="63">
        <f t="shared" si="0"/>
        <v>-1E-3</v>
      </c>
      <c r="AX14" s="62"/>
      <c r="AY14" s="62"/>
      <c r="AZ14" s="62"/>
      <c r="BA14" s="62"/>
      <c r="BB14" s="62"/>
      <c r="BC14" s="62"/>
      <c r="BD14" s="62"/>
    </row>
    <row r="15" spans="1:56" x14ac:dyDescent="0.3">
      <c r="A15" s="178"/>
      <c r="B15" s="62" t="s">
        <v>181</v>
      </c>
      <c r="C15" s="61"/>
      <c r="D15" s="62" t="s">
        <v>40</v>
      </c>
      <c r="E15" s="63">
        <f>-200/1000000</f>
        <v>-2.0000000000000001E-4</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8"/>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8"/>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9"/>
      <c r="B18" s="117" t="s">
        <v>197</v>
      </c>
      <c r="C18" s="123"/>
      <c r="D18" s="118" t="s">
        <v>40</v>
      </c>
      <c r="E18" s="60">
        <f>SUM(E13:E17)</f>
        <v>-2.2511999999999999</v>
      </c>
      <c r="F18" s="60">
        <f t="shared" ref="F18:AW18" si="1">SUM(F13:F17)</f>
        <v>-1E-3</v>
      </c>
      <c r="G18" s="60">
        <f t="shared" si="1"/>
        <v>-1E-3</v>
      </c>
      <c r="H18" s="60">
        <f t="shared" si="1"/>
        <v>-1E-3</v>
      </c>
      <c r="I18" s="60">
        <f t="shared" si="1"/>
        <v>-1E-3</v>
      </c>
      <c r="J18" s="60">
        <f t="shared" si="1"/>
        <v>-1E-3</v>
      </c>
      <c r="K18" s="60">
        <f t="shared" si="1"/>
        <v>-1E-3</v>
      </c>
      <c r="L18" s="60">
        <f t="shared" si="1"/>
        <v>-1E-3</v>
      </c>
      <c r="M18" s="60">
        <f t="shared" si="1"/>
        <v>-1E-3</v>
      </c>
      <c r="N18" s="60">
        <f t="shared" si="1"/>
        <v>-1E-3</v>
      </c>
      <c r="O18" s="60">
        <f t="shared" si="1"/>
        <v>-1E-3</v>
      </c>
      <c r="P18" s="60">
        <f t="shared" si="1"/>
        <v>-1E-3</v>
      </c>
      <c r="Q18" s="60">
        <f t="shared" si="1"/>
        <v>-1E-3</v>
      </c>
      <c r="R18" s="60">
        <f t="shared" si="1"/>
        <v>-1E-3</v>
      </c>
      <c r="S18" s="60">
        <f t="shared" si="1"/>
        <v>-1E-3</v>
      </c>
      <c r="T18" s="60">
        <f t="shared" si="1"/>
        <v>-1E-3</v>
      </c>
      <c r="U18" s="60">
        <f t="shared" si="1"/>
        <v>-1E-3</v>
      </c>
      <c r="V18" s="60">
        <f t="shared" si="1"/>
        <v>-1E-3</v>
      </c>
      <c r="W18" s="60">
        <f t="shared" si="1"/>
        <v>-1E-3</v>
      </c>
      <c r="X18" s="60">
        <f t="shared" si="1"/>
        <v>-1E-3</v>
      </c>
      <c r="Y18" s="60">
        <f t="shared" si="1"/>
        <v>-1E-3</v>
      </c>
      <c r="Z18" s="60">
        <f t="shared" si="1"/>
        <v>-1E-3</v>
      </c>
      <c r="AA18" s="60">
        <f t="shared" si="1"/>
        <v>-1E-3</v>
      </c>
      <c r="AB18" s="60">
        <f t="shared" si="1"/>
        <v>-1E-3</v>
      </c>
      <c r="AC18" s="60">
        <f t="shared" si="1"/>
        <v>-1E-3</v>
      </c>
      <c r="AD18" s="60">
        <f t="shared" si="1"/>
        <v>-1E-3</v>
      </c>
      <c r="AE18" s="60">
        <f t="shared" si="1"/>
        <v>-1E-3</v>
      </c>
      <c r="AF18" s="60">
        <f t="shared" si="1"/>
        <v>-1E-3</v>
      </c>
      <c r="AG18" s="60">
        <f t="shared" si="1"/>
        <v>-1E-3</v>
      </c>
      <c r="AH18" s="60">
        <f t="shared" si="1"/>
        <v>-1E-3</v>
      </c>
      <c r="AI18" s="60">
        <f t="shared" si="1"/>
        <v>-1E-3</v>
      </c>
      <c r="AJ18" s="60">
        <f t="shared" si="1"/>
        <v>-1E-3</v>
      </c>
      <c r="AK18" s="60">
        <f t="shared" si="1"/>
        <v>-1E-3</v>
      </c>
      <c r="AL18" s="60">
        <f t="shared" si="1"/>
        <v>-1E-3</v>
      </c>
      <c r="AM18" s="60">
        <f t="shared" si="1"/>
        <v>-1E-3</v>
      </c>
      <c r="AN18" s="60">
        <f t="shared" si="1"/>
        <v>-1E-3</v>
      </c>
      <c r="AO18" s="60">
        <f t="shared" si="1"/>
        <v>-1E-3</v>
      </c>
      <c r="AP18" s="60">
        <f t="shared" si="1"/>
        <v>-1E-3</v>
      </c>
      <c r="AQ18" s="60">
        <f t="shared" si="1"/>
        <v>-1E-3</v>
      </c>
      <c r="AR18" s="60">
        <f t="shared" si="1"/>
        <v>-1E-3</v>
      </c>
      <c r="AS18" s="60">
        <f t="shared" si="1"/>
        <v>-1E-3</v>
      </c>
      <c r="AT18" s="60">
        <f t="shared" si="1"/>
        <v>-1E-3</v>
      </c>
      <c r="AU18" s="60">
        <f t="shared" si="1"/>
        <v>-1E-3</v>
      </c>
      <c r="AV18" s="60">
        <f t="shared" si="1"/>
        <v>-1E-3</v>
      </c>
      <c r="AW18" s="60">
        <f t="shared" si="1"/>
        <v>-1E-3</v>
      </c>
      <c r="AX18" s="62"/>
      <c r="AY18" s="62"/>
      <c r="AZ18" s="62"/>
      <c r="BA18" s="62"/>
      <c r="BB18" s="62"/>
      <c r="BC18" s="62"/>
      <c r="BD18" s="62"/>
    </row>
    <row r="19" spans="1:56" x14ac:dyDescent="0.3">
      <c r="A19" s="183" t="s">
        <v>301</v>
      </c>
      <c r="B19" s="62" t="s">
        <v>158</v>
      </c>
      <c r="C19" s="8"/>
      <c r="D19" s="9" t="s">
        <v>40</v>
      </c>
      <c r="E19" s="34">
        <f>-'Baseline scenario'!E7</f>
        <v>2</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83"/>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3"/>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3"/>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3"/>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3"/>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4"/>
      <c r="B25" s="62" t="s">
        <v>321</v>
      </c>
      <c r="C25" s="8"/>
      <c r="D25" s="9" t="s">
        <v>40</v>
      </c>
      <c r="E25" s="69">
        <f>SUM(E19:E24)</f>
        <v>2</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07"/>
      <c r="B26" s="58" t="s">
        <v>96</v>
      </c>
      <c r="C26" s="59" t="s">
        <v>94</v>
      </c>
      <c r="D26" s="58" t="s">
        <v>40</v>
      </c>
      <c r="E26" s="60">
        <f>E18+E25</f>
        <v>-0.25119999999999987</v>
      </c>
      <c r="F26" s="60">
        <f t="shared" ref="F26:BD26" si="3">F18+F25</f>
        <v>-1E-3</v>
      </c>
      <c r="G26" s="60">
        <f t="shared" si="3"/>
        <v>-1E-3</v>
      </c>
      <c r="H26" s="60">
        <f t="shared" si="3"/>
        <v>-1E-3</v>
      </c>
      <c r="I26" s="60">
        <f t="shared" si="3"/>
        <v>-1E-3</v>
      </c>
      <c r="J26" s="60">
        <f t="shared" si="3"/>
        <v>-1E-3</v>
      </c>
      <c r="K26" s="60">
        <f t="shared" si="3"/>
        <v>-1E-3</v>
      </c>
      <c r="L26" s="60">
        <f t="shared" si="3"/>
        <v>-1E-3</v>
      </c>
      <c r="M26" s="60">
        <f t="shared" si="3"/>
        <v>-1E-3</v>
      </c>
      <c r="N26" s="60">
        <f t="shared" si="3"/>
        <v>-1E-3</v>
      </c>
      <c r="O26" s="60">
        <f t="shared" si="3"/>
        <v>-1E-3</v>
      </c>
      <c r="P26" s="60">
        <f t="shared" si="3"/>
        <v>-1E-3</v>
      </c>
      <c r="Q26" s="60">
        <f t="shared" si="3"/>
        <v>-1E-3</v>
      </c>
      <c r="R26" s="60">
        <f t="shared" si="3"/>
        <v>-1E-3</v>
      </c>
      <c r="S26" s="60">
        <f t="shared" si="3"/>
        <v>-1E-3</v>
      </c>
      <c r="T26" s="60">
        <f t="shared" si="3"/>
        <v>-1E-3</v>
      </c>
      <c r="U26" s="60">
        <f t="shared" si="3"/>
        <v>-1E-3</v>
      </c>
      <c r="V26" s="60">
        <f t="shared" si="3"/>
        <v>-1E-3</v>
      </c>
      <c r="W26" s="60">
        <f t="shared" si="3"/>
        <v>-1E-3</v>
      </c>
      <c r="X26" s="60">
        <f t="shared" si="3"/>
        <v>-1E-3</v>
      </c>
      <c r="Y26" s="60">
        <f t="shared" si="3"/>
        <v>-1E-3</v>
      </c>
      <c r="Z26" s="60">
        <f t="shared" si="3"/>
        <v>-1E-3</v>
      </c>
      <c r="AA26" s="60">
        <f t="shared" si="3"/>
        <v>-1E-3</v>
      </c>
      <c r="AB26" s="60">
        <f t="shared" si="3"/>
        <v>-1E-3</v>
      </c>
      <c r="AC26" s="60">
        <f t="shared" si="3"/>
        <v>-1E-3</v>
      </c>
      <c r="AD26" s="60">
        <f t="shared" si="3"/>
        <v>-1E-3</v>
      </c>
      <c r="AE26" s="60">
        <f t="shared" si="3"/>
        <v>-1E-3</v>
      </c>
      <c r="AF26" s="60">
        <f t="shared" si="3"/>
        <v>-1E-3</v>
      </c>
      <c r="AG26" s="60">
        <f t="shared" si="3"/>
        <v>-1E-3</v>
      </c>
      <c r="AH26" s="60">
        <f t="shared" si="3"/>
        <v>-1E-3</v>
      </c>
      <c r="AI26" s="60">
        <f t="shared" si="3"/>
        <v>-1E-3</v>
      </c>
      <c r="AJ26" s="60">
        <f t="shared" si="3"/>
        <v>-1E-3</v>
      </c>
      <c r="AK26" s="60">
        <f t="shared" si="3"/>
        <v>-1E-3</v>
      </c>
      <c r="AL26" s="60">
        <f t="shared" si="3"/>
        <v>-1E-3</v>
      </c>
      <c r="AM26" s="60">
        <f t="shared" si="3"/>
        <v>-1E-3</v>
      </c>
      <c r="AN26" s="60">
        <f t="shared" si="3"/>
        <v>-1E-3</v>
      </c>
      <c r="AO26" s="60">
        <f t="shared" si="3"/>
        <v>-1E-3</v>
      </c>
      <c r="AP26" s="60">
        <f t="shared" si="3"/>
        <v>-1E-3</v>
      </c>
      <c r="AQ26" s="60">
        <f t="shared" si="3"/>
        <v>-1E-3</v>
      </c>
      <c r="AR26" s="60">
        <f t="shared" si="3"/>
        <v>-1E-3</v>
      </c>
      <c r="AS26" s="60">
        <f t="shared" si="3"/>
        <v>-1E-3</v>
      </c>
      <c r="AT26" s="60">
        <f t="shared" si="3"/>
        <v>-1E-3</v>
      </c>
      <c r="AU26" s="60">
        <f t="shared" si="3"/>
        <v>-1E-3</v>
      </c>
      <c r="AV26" s="60">
        <f t="shared" si="3"/>
        <v>-1E-3</v>
      </c>
      <c r="AW26" s="60">
        <f t="shared" si="3"/>
        <v>-1E-3</v>
      </c>
      <c r="AX26" s="60">
        <f t="shared" si="3"/>
        <v>0</v>
      </c>
      <c r="AY26" s="60">
        <f t="shared" si="3"/>
        <v>0</v>
      </c>
      <c r="AZ26" s="60">
        <f t="shared" si="3"/>
        <v>0</v>
      </c>
      <c r="BA26" s="60">
        <f t="shared" si="3"/>
        <v>0</v>
      </c>
      <c r="BB26" s="60">
        <f t="shared" si="3"/>
        <v>0</v>
      </c>
      <c r="BC26" s="60">
        <f t="shared" si="3"/>
        <v>0</v>
      </c>
      <c r="BD26" s="60">
        <f t="shared" si="3"/>
        <v>0</v>
      </c>
    </row>
    <row r="27" spans="1:56" x14ac:dyDescent="0.3">
      <c r="A27" s="108"/>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08"/>
      <c r="B28" s="9" t="s">
        <v>12</v>
      </c>
      <c r="C28" s="9" t="s">
        <v>43</v>
      </c>
      <c r="D28" s="9" t="s">
        <v>40</v>
      </c>
      <c r="E28" s="35">
        <f>E26*E27</f>
        <v>-0.20095999999999992</v>
      </c>
      <c r="F28" s="35">
        <f t="shared" ref="F28:AW28" si="4">F26*F27</f>
        <v>-8.0000000000000004E-4</v>
      </c>
      <c r="G28" s="35">
        <f t="shared" si="4"/>
        <v>-8.0000000000000004E-4</v>
      </c>
      <c r="H28" s="35">
        <f t="shared" si="4"/>
        <v>-8.0000000000000004E-4</v>
      </c>
      <c r="I28" s="35">
        <f t="shared" si="4"/>
        <v>-8.0000000000000004E-4</v>
      </c>
      <c r="J28" s="35">
        <f t="shared" si="4"/>
        <v>-8.0000000000000004E-4</v>
      </c>
      <c r="K28" s="35">
        <f t="shared" si="4"/>
        <v>-8.0000000000000004E-4</v>
      </c>
      <c r="L28" s="35">
        <f t="shared" si="4"/>
        <v>-8.0000000000000004E-4</v>
      </c>
      <c r="M28" s="35">
        <f t="shared" si="4"/>
        <v>-8.0000000000000004E-4</v>
      </c>
      <c r="N28" s="35">
        <f t="shared" si="4"/>
        <v>-8.0000000000000004E-4</v>
      </c>
      <c r="O28" s="35">
        <f t="shared" si="4"/>
        <v>-8.0000000000000004E-4</v>
      </c>
      <c r="P28" s="35">
        <f t="shared" si="4"/>
        <v>-8.0000000000000004E-4</v>
      </c>
      <c r="Q28" s="35">
        <f t="shared" si="4"/>
        <v>-8.0000000000000004E-4</v>
      </c>
      <c r="R28" s="35">
        <f t="shared" si="4"/>
        <v>-8.0000000000000004E-4</v>
      </c>
      <c r="S28" s="35">
        <f t="shared" si="4"/>
        <v>-8.0000000000000004E-4</v>
      </c>
      <c r="T28" s="35">
        <f t="shared" si="4"/>
        <v>-8.0000000000000004E-4</v>
      </c>
      <c r="U28" s="35">
        <f t="shared" si="4"/>
        <v>-8.0000000000000004E-4</v>
      </c>
      <c r="V28" s="35">
        <f t="shared" si="4"/>
        <v>-8.0000000000000004E-4</v>
      </c>
      <c r="W28" s="35">
        <f t="shared" si="4"/>
        <v>-8.0000000000000004E-4</v>
      </c>
      <c r="X28" s="35">
        <f t="shared" si="4"/>
        <v>-8.0000000000000004E-4</v>
      </c>
      <c r="Y28" s="35">
        <f t="shared" si="4"/>
        <v>-8.0000000000000004E-4</v>
      </c>
      <c r="Z28" s="35">
        <f t="shared" si="4"/>
        <v>-8.0000000000000004E-4</v>
      </c>
      <c r="AA28" s="35">
        <f t="shared" si="4"/>
        <v>-8.0000000000000004E-4</v>
      </c>
      <c r="AB28" s="35">
        <f t="shared" si="4"/>
        <v>-8.0000000000000004E-4</v>
      </c>
      <c r="AC28" s="35">
        <f t="shared" si="4"/>
        <v>-8.0000000000000004E-4</v>
      </c>
      <c r="AD28" s="35">
        <f t="shared" si="4"/>
        <v>-8.0000000000000004E-4</v>
      </c>
      <c r="AE28" s="35">
        <f t="shared" si="4"/>
        <v>-8.0000000000000004E-4</v>
      </c>
      <c r="AF28" s="35">
        <f t="shared" si="4"/>
        <v>-8.0000000000000004E-4</v>
      </c>
      <c r="AG28" s="35">
        <f t="shared" si="4"/>
        <v>-8.0000000000000004E-4</v>
      </c>
      <c r="AH28" s="35">
        <f t="shared" si="4"/>
        <v>-8.0000000000000004E-4</v>
      </c>
      <c r="AI28" s="35">
        <f t="shared" si="4"/>
        <v>-8.0000000000000004E-4</v>
      </c>
      <c r="AJ28" s="35">
        <f t="shared" si="4"/>
        <v>-8.0000000000000004E-4</v>
      </c>
      <c r="AK28" s="35">
        <f t="shared" si="4"/>
        <v>-8.0000000000000004E-4</v>
      </c>
      <c r="AL28" s="35">
        <f t="shared" si="4"/>
        <v>-8.0000000000000004E-4</v>
      </c>
      <c r="AM28" s="35">
        <f t="shared" si="4"/>
        <v>-8.0000000000000004E-4</v>
      </c>
      <c r="AN28" s="35">
        <f t="shared" si="4"/>
        <v>-8.0000000000000004E-4</v>
      </c>
      <c r="AO28" s="35">
        <f t="shared" si="4"/>
        <v>-8.0000000000000004E-4</v>
      </c>
      <c r="AP28" s="35">
        <f t="shared" si="4"/>
        <v>-8.0000000000000004E-4</v>
      </c>
      <c r="AQ28" s="35">
        <f t="shared" si="4"/>
        <v>-8.0000000000000004E-4</v>
      </c>
      <c r="AR28" s="35">
        <f t="shared" si="4"/>
        <v>-8.0000000000000004E-4</v>
      </c>
      <c r="AS28" s="35">
        <f t="shared" si="4"/>
        <v>-8.0000000000000004E-4</v>
      </c>
      <c r="AT28" s="35">
        <f t="shared" si="4"/>
        <v>-8.0000000000000004E-4</v>
      </c>
      <c r="AU28" s="35">
        <f t="shared" si="4"/>
        <v>-8.0000000000000004E-4</v>
      </c>
      <c r="AV28" s="35">
        <f t="shared" si="4"/>
        <v>-8.0000000000000004E-4</v>
      </c>
      <c r="AW28" s="35">
        <f t="shared" si="4"/>
        <v>-8.0000000000000004E-4</v>
      </c>
      <c r="AX28" s="35"/>
      <c r="AY28" s="35"/>
      <c r="AZ28" s="35"/>
      <c r="BA28" s="35"/>
      <c r="BB28" s="35"/>
      <c r="BC28" s="35"/>
      <c r="BD28" s="35"/>
    </row>
    <row r="29" spans="1:56" x14ac:dyDescent="0.3">
      <c r="A29" s="108"/>
      <c r="B29" s="9" t="s">
        <v>93</v>
      </c>
      <c r="C29" s="11" t="s">
        <v>44</v>
      </c>
      <c r="D29" s="9" t="s">
        <v>40</v>
      </c>
      <c r="E29" s="35">
        <f>E26-E28</f>
        <v>-5.0239999999999951E-2</v>
      </c>
      <c r="F29" s="35">
        <f t="shared" ref="F29:AW29" si="5">F26-F28</f>
        <v>-1.9999999999999998E-4</v>
      </c>
      <c r="G29" s="35">
        <f t="shared" si="5"/>
        <v>-1.9999999999999998E-4</v>
      </c>
      <c r="H29" s="35">
        <f t="shared" si="5"/>
        <v>-1.9999999999999998E-4</v>
      </c>
      <c r="I29" s="35">
        <f t="shared" si="5"/>
        <v>-1.9999999999999998E-4</v>
      </c>
      <c r="J29" s="35">
        <f t="shared" si="5"/>
        <v>-1.9999999999999998E-4</v>
      </c>
      <c r="K29" s="35">
        <f t="shared" si="5"/>
        <v>-1.9999999999999998E-4</v>
      </c>
      <c r="L29" s="35">
        <f t="shared" si="5"/>
        <v>-1.9999999999999998E-4</v>
      </c>
      <c r="M29" s="35">
        <f t="shared" si="5"/>
        <v>-1.9999999999999998E-4</v>
      </c>
      <c r="N29" s="35">
        <f t="shared" si="5"/>
        <v>-1.9999999999999998E-4</v>
      </c>
      <c r="O29" s="35">
        <f t="shared" si="5"/>
        <v>-1.9999999999999998E-4</v>
      </c>
      <c r="P29" s="35">
        <f t="shared" si="5"/>
        <v>-1.9999999999999998E-4</v>
      </c>
      <c r="Q29" s="35">
        <f t="shared" si="5"/>
        <v>-1.9999999999999998E-4</v>
      </c>
      <c r="R29" s="35">
        <f t="shared" si="5"/>
        <v>-1.9999999999999998E-4</v>
      </c>
      <c r="S29" s="35">
        <f t="shared" si="5"/>
        <v>-1.9999999999999998E-4</v>
      </c>
      <c r="T29" s="35">
        <f t="shared" si="5"/>
        <v>-1.9999999999999998E-4</v>
      </c>
      <c r="U29" s="35">
        <f t="shared" si="5"/>
        <v>-1.9999999999999998E-4</v>
      </c>
      <c r="V29" s="35">
        <f t="shared" si="5"/>
        <v>-1.9999999999999998E-4</v>
      </c>
      <c r="W29" s="35">
        <f t="shared" si="5"/>
        <v>-1.9999999999999998E-4</v>
      </c>
      <c r="X29" s="35">
        <f t="shared" si="5"/>
        <v>-1.9999999999999998E-4</v>
      </c>
      <c r="Y29" s="35">
        <f t="shared" si="5"/>
        <v>-1.9999999999999998E-4</v>
      </c>
      <c r="Z29" s="35">
        <f t="shared" si="5"/>
        <v>-1.9999999999999998E-4</v>
      </c>
      <c r="AA29" s="35">
        <f t="shared" si="5"/>
        <v>-1.9999999999999998E-4</v>
      </c>
      <c r="AB29" s="35">
        <f t="shared" si="5"/>
        <v>-1.9999999999999998E-4</v>
      </c>
      <c r="AC29" s="35">
        <f t="shared" si="5"/>
        <v>-1.9999999999999998E-4</v>
      </c>
      <c r="AD29" s="35">
        <f t="shared" si="5"/>
        <v>-1.9999999999999998E-4</v>
      </c>
      <c r="AE29" s="35">
        <f t="shared" si="5"/>
        <v>-1.9999999999999998E-4</v>
      </c>
      <c r="AF29" s="35">
        <f t="shared" si="5"/>
        <v>-1.9999999999999998E-4</v>
      </c>
      <c r="AG29" s="35">
        <f t="shared" si="5"/>
        <v>-1.9999999999999998E-4</v>
      </c>
      <c r="AH29" s="35">
        <f t="shared" si="5"/>
        <v>-1.9999999999999998E-4</v>
      </c>
      <c r="AI29" s="35">
        <f t="shared" si="5"/>
        <v>-1.9999999999999998E-4</v>
      </c>
      <c r="AJ29" s="35">
        <f t="shared" si="5"/>
        <v>-1.9999999999999998E-4</v>
      </c>
      <c r="AK29" s="35">
        <f t="shared" si="5"/>
        <v>-1.9999999999999998E-4</v>
      </c>
      <c r="AL29" s="35">
        <f t="shared" si="5"/>
        <v>-1.9999999999999998E-4</v>
      </c>
      <c r="AM29" s="35">
        <f t="shared" si="5"/>
        <v>-1.9999999999999998E-4</v>
      </c>
      <c r="AN29" s="35">
        <f t="shared" si="5"/>
        <v>-1.9999999999999998E-4</v>
      </c>
      <c r="AO29" s="35">
        <f t="shared" si="5"/>
        <v>-1.9999999999999998E-4</v>
      </c>
      <c r="AP29" s="35">
        <f t="shared" si="5"/>
        <v>-1.9999999999999998E-4</v>
      </c>
      <c r="AQ29" s="35">
        <f t="shared" si="5"/>
        <v>-1.9999999999999998E-4</v>
      </c>
      <c r="AR29" s="35">
        <f t="shared" si="5"/>
        <v>-1.9999999999999998E-4</v>
      </c>
      <c r="AS29" s="35">
        <f t="shared" si="5"/>
        <v>-1.9999999999999998E-4</v>
      </c>
      <c r="AT29" s="35">
        <f t="shared" si="5"/>
        <v>-1.9999999999999998E-4</v>
      </c>
      <c r="AU29" s="35">
        <f t="shared" si="5"/>
        <v>-1.9999999999999998E-4</v>
      </c>
      <c r="AV29" s="35">
        <f t="shared" si="5"/>
        <v>-1.9999999999999998E-4</v>
      </c>
      <c r="AW29" s="35">
        <f t="shared" si="5"/>
        <v>-1.9999999999999998E-4</v>
      </c>
      <c r="AX29" s="35"/>
      <c r="AY29" s="35"/>
      <c r="AZ29" s="35"/>
      <c r="BA29" s="35"/>
      <c r="BB29" s="35"/>
      <c r="BC29" s="35"/>
      <c r="BD29" s="35"/>
    </row>
    <row r="30" spans="1:56" ht="16.5" hidden="1" customHeight="1" outlineLevel="1" x14ac:dyDescent="0.35">
      <c r="A30" s="108"/>
      <c r="B30" s="9" t="s">
        <v>1</v>
      </c>
      <c r="C30" s="11" t="s">
        <v>53</v>
      </c>
      <c r="D30" s="9" t="s">
        <v>40</v>
      </c>
      <c r="F30" s="35">
        <f>$E$28/'Fixed data'!$C$7</f>
        <v>-4.465777777777776E-3</v>
      </c>
      <c r="G30" s="35">
        <f>$E$28/'Fixed data'!$C$7</f>
        <v>-4.465777777777776E-3</v>
      </c>
      <c r="H30" s="35">
        <f>$E$28/'Fixed data'!$C$7</f>
        <v>-4.465777777777776E-3</v>
      </c>
      <c r="I30" s="35">
        <f>$E$28/'Fixed data'!$C$7</f>
        <v>-4.465777777777776E-3</v>
      </c>
      <c r="J30" s="35">
        <f>$E$28/'Fixed data'!$C$7</f>
        <v>-4.465777777777776E-3</v>
      </c>
      <c r="K30" s="35">
        <f>$E$28/'Fixed data'!$C$7</f>
        <v>-4.465777777777776E-3</v>
      </c>
      <c r="L30" s="35">
        <f>$E$28/'Fixed data'!$C$7</f>
        <v>-4.465777777777776E-3</v>
      </c>
      <c r="M30" s="35">
        <f>$E$28/'Fixed data'!$C$7</f>
        <v>-4.465777777777776E-3</v>
      </c>
      <c r="N30" s="35">
        <f>$E$28/'Fixed data'!$C$7</f>
        <v>-4.465777777777776E-3</v>
      </c>
      <c r="O30" s="35">
        <f>$E$28/'Fixed data'!$C$7</f>
        <v>-4.465777777777776E-3</v>
      </c>
      <c r="P30" s="35">
        <f>$E$28/'Fixed data'!$C$7</f>
        <v>-4.465777777777776E-3</v>
      </c>
      <c r="Q30" s="35">
        <f>$E$28/'Fixed data'!$C$7</f>
        <v>-4.465777777777776E-3</v>
      </c>
      <c r="R30" s="35">
        <f>$E$28/'Fixed data'!$C$7</f>
        <v>-4.465777777777776E-3</v>
      </c>
      <c r="S30" s="35">
        <f>$E$28/'Fixed data'!$C$7</f>
        <v>-4.465777777777776E-3</v>
      </c>
      <c r="T30" s="35">
        <f>$E$28/'Fixed data'!$C$7</f>
        <v>-4.465777777777776E-3</v>
      </c>
      <c r="U30" s="35">
        <f>$E$28/'Fixed data'!$C$7</f>
        <v>-4.465777777777776E-3</v>
      </c>
      <c r="V30" s="35">
        <f>$E$28/'Fixed data'!$C$7</f>
        <v>-4.465777777777776E-3</v>
      </c>
      <c r="W30" s="35">
        <f>$E$28/'Fixed data'!$C$7</f>
        <v>-4.465777777777776E-3</v>
      </c>
      <c r="X30" s="35">
        <f>$E$28/'Fixed data'!$C$7</f>
        <v>-4.465777777777776E-3</v>
      </c>
      <c r="Y30" s="35">
        <f>$E$28/'Fixed data'!$C$7</f>
        <v>-4.465777777777776E-3</v>
      </c>
      <c r="Z30" s="35">
        <f>$E$28/'Fixed data'!$C$7</f>
        <v>-4.465777777777776E-3</v>
      </c>
      <c r="AA30" s="35">
        <f>$E$28/'Fixed data'!$C$7</f>
        <v>-4.465777777777776E-3</v>
      </c>
      <c r="AB30" s="35">
        <f>$E$28/'Fixed data'!$C$7</f>
        <v>-4.465777777777776E-3</v>
      </c>
      <c r="AC30" s="35">
        <f>$E$28/'Fixed data'!$C$7</f>
        <v>-4.465777777777776E-3</v>
      </c>
      <c r="AD30" s="35">
        <f>$E$28/'Fixed data'!$C$7</f>
        <v>-4.465777777777776E-3</v>
      </c>
      <c r="AE30" s="35">
        <f>$E$28/'Fixed data'!$C$7</f>
        <v>-4.465777777777776E-3</v>
      </c>
      <c r="AF30" s="35">
        <f>$E$28/'Fixed data'!$C$7</f>
        <v>-4.465777777777776E-3</v>
      </c>
      <c r="AG30" s="35">
        <f>$E$28/'Fixed data'!$C$7</f>
        <v>-4.465777777777776E-3</v>
      </c>
      <c r="AH30" s="35">
        <f>$E$28/'Fixed data'!$C$7</f>
        <v>-4.465777777777776E-3</v>
      </c>
      <c r="AI30" s="35">
        <f>$E$28/'Fixed data'!$C$7</f>
        <v>-4.465777777777776E-3</v>
      </c>
      <c r="AJ30" s="35">
        <f>$E$28/'Fixed data'!$C$7</f>
        <v>-4.465777777777776E-3</v>
      </c>
      <c r="AK30" s="35">
        <f>$E$28/'Fixed data'!$C$7</f>
        <v>-4.465777777777776E-3</v>
      </c>
      <c r="AL30" s="35">
        <f>$E$28/'Fixed data'!$C$7</f>
        <v>-4.465777777777776E-3</v>
      </c>
      <c r="AM30" s="35">
        <f>$E$28/'Fixed data'!$C$7</f>
        <v>-4.465777777777776E-3</v>
      </c>
      <c r="AN30" s="35">
        <f>$E$28/'Fixed data'!$C$7</f>
        <v>-4.465777777777776E-3</v>
      </c>
      <c r="AO30" s="35">
        <f>$E$28/'Fixed data'!$C$7</f>
        <v>-4.465777777777776E-3</v>
      </c>
      <c r="AP30" s="35">
        <f>$E$28/'Fixed data'!$C$7</f>
        <v>-4.465777777777776E-3</v>
      </c>
      <c r="AQ30" s="35">
        <f>$E$28/'Fixed data'!$C$7</f>
        <v>-4.465777777777776E-3</v>
      </c>
      <c r="AR30" s="35">
        <f>$E$28/'Fixed data'!$C$7</f>
        <v>-4.465777777777776E-3</v>
      </c>
      <c r="AS30" s="35">
        <f>$E$28/'Fixed data'!$C$7</f>
        <v>-4.465777777777776E-3</v>
      </c>
      <c r="AT30" s="35">
        <f>$E$28/'Fixed data'!$C$7</f>
        <v>-4.465777777777776E-3</v>
      </c>
      <c r="AU30" s="35">
        <f>$E$28/'Fixed data'!$C$7</f>
        <v>-4.465777777777776E-3</v>
      </c>
      <c r="AV30" s="35">
        <f>$E$28/'Fixed data'!$C$7</f>
        <v>-4.465777777777776E-3</v>
      </c>
      <c r="AW30" s="35">
        <f>$E$28/'Fixed data'!$C$7</f>
        <v>-4.465777777777776E-3</v>
      </c>
      <c r="AX30" s="35">
        <f>$E$28/'Fixed data'!$C$7</f>
        <v>-4.465777777777776E-3</v>
      </c>
      <c r="AY30" s="35"/>
      <c r="AZ30" s="35"/>
      <c r="BA30" s="35"/>
      <c r="BB30" s="35"/>
      <c r="BC30" s="35"/>
      <c r="BD30" s="35"/>
    </row>
    <row r="31" spans="1:56" ht="16.5" hidden="1" customHeight="1" outlineLevel="1" x14ac:dyDescent="0.35">
      <c r="A31" s="108"/>
      <c r="B31" s="9" t="s">
        <v>2</v>
      </c>
      <c r="C31" s="11" t="s">
        <v>54</v>
      </c>
      <c r="D31" s="9" t="s">
        <v>40</v>
      </c>
      <c r="F31" s="35"/>
      <c r="G31" s="35">
        <f>$F$28/'Fixed data'!$C$7</f>
        <v>-1.777777777777778E-5</v>
      </c>
      <c r="H31" s="35">
        <f>$F$28/'Fixed data'!$C$7</f>
        <v>-1.777777777777778E-5</v>
      </c>
      <c r="I31" s="35">
        <f>$F$28/'Fixed data'!$C$7</f>
        <v>-1.777777777777778E-5</v>
      </c>
      <c r="J31" s="35">
        <f>$F$28/'Fixed data'!$C$7</f>
        <v>-1.777777777777778E-5</v>
      </c>
      <c r="K31" s="35">
        <f>$F$28/'Fixed data'!$C$7</f>
        <v>-1.777777777777778E-5</v>
      </c>
      <c r="L31" s="35">
        <f>$F$28/'Fixed data'!$C$7</f>
        <v>-1.777777777777778E-5</v>
      </c>
      <c r="M31" s="35">
        <f>$F$28/'Fixed data'!$C$7</f>
        <v>-1.777777777777778E-5</v>
      </c>
      <c r="N31" s="35">
        <f>$F$28/'Fixed data'!$C$7</f>
        <v>-1.777777777777778E-5</v>
      </c>
      <c r="O31" s="35">
        <f>$F$28/'Fixed data'!$C$7</f>
        <v>-1.777777777777778E-5</v>
      </c>
      <c r="P31" s="35">
        <f>$F$28/'Fixed data'!$C$7</f>
        <v>-1.777777777777778E-5</v>
      </c>
      <c r="Q31" s="35">
        <f>$F$28/'Fixed data'!$C$7</f>
        <v>-1.777777777777778E-5</v>
      </c>
      <c r="R31" s="35">
        <f>$F$28/'Fixed data'!$C$7</f>
        <v>-1.777777777777778E-5</v>
      </c>
      <c r="S31" s="35">
        <f>$F$28/'Fixed data'!$C$7</f>
        <v>-1.777777777777778E-5</v>
      </c>
      <c r="T31" s="35">
        <f>$F$28/'Fixed data'!$C$7</f>
        <v>-1.777777777777778E-5</v>
      </c>
      <c r="U31" s="35">
        <f>$F$28/'Fixed data'!$C$7</f>
        <v>-1.777777777777778E-5</v>
      </c>
      <c r="V31" s="35">
        <f>$F$28/'Fixed data'!$C$7</f>
        <v>-1.777777777777778E-5</v>
      </c>
      <c r="W31" s="35">
        <f>$F$28/'Fixed data'!$C$7</f>
        <v>-1.777777777777778E-5</v>
      </c>
      <c r="X31" s="35">
        <f>$F$28/'Fixed data'!$C$7</f>
        <v>-1.777777777777778E-5</v>
      </c>
      <c r="Y31" s="35">
        <f>$F$28/'Fixed data'!$C$7</f>
        <v>-1.777777777777778E-5</v>
      </c>
      <c r="Z31" s="35">
        <f>$F$28/'Fixed data'!$C$7</f>
        <v>-1.777777777777778E-5</v>
      </c>
      <c r="AA31" s="35">
        <f>$F$28/'Fixed data'!$C$7</f>
        <v>-1.777777777777778E-5</v>
      </c>
      <c r="AB31" s="35">
        <f>$F$28/'Fixed data'!$C$7</f>
        <v>-1.777777777777778E-5</v>
      </c>
      <c r="AC31" s="35">
        <f>$F$28/'Fixed data'!$C$7</f>
        <v>-1.777777777777778E-5</v>
      </c>
      <c r="AD31" s="35">
        <f>$F$28/'Fixed data'!$C$7</f>
        <v>-1.777777777777778E-5</v>
      </c>
      <c r="AE31" s="35">
        <f>$F$28/'Fixed data'!$C$7</f>
        <v>-1.777777777777778E-5</v>
      </c>
      <c r="AF31" s="35">
        <f>$F$28/'Fixed data'!$C$7</f>
        <v>-1.777777777777778E-5</v>
      </c>
      <c r="AG31" s="35">
        <f>$F$28/'Fixed data'!$C$7</f>
        <v>-1.777777777777778E-5</v>
      </c>
      <c r="AH31" s="35">
        <f>$F$28/'Fixed data'!$C$7</f>
        <v>-1.777777777777778E-5</v>
      </c>
      <c r="AI31" s="35">
        <f>$F$28/'Fixed data'!$C$7</f>
        <v>-1.777777777777778E-5</v>
      </c>
      <c r="AJ31" s="35">
        <f>$F$28/'Fixed data'!$C$7</f>
        <v>-1.777777777777778E-5</v>
      </c>
      <c r="AK31" s="35">
        <f>$F$28/'Fixed data'!$C$7</f>
        <v>-1.777777777777778E-5</v>
      </c>
      <c r="AL31" s="35">
        <f>$F$28/'Fixed data'!$C$7</f>
        <v>-1.777777777777778E-5</v>
      </c>
      <c r="AM31" s="35">
        <f>$F$28/'Fixed data'!$C$7</f>
        <v>-1.777777777777778E-5</v>
      </c>
      <c r="AN31" s="35">
        <f>$F$28/'Fixed data'!$C$7</f>
        <v>-1.777777777777778E-5</v>
      </c>
      <c r="AO31" s="35">
        <f>$F$28/'Fixed data'!$C$7</f>
        <v>-1.777777777777778E-5</v>
      </c>
      <c r="AP31" s="35">
        <f>$F$28/'Fixed data'!$C$7</f>
        <v>-1.777777777777778E-5</v>
      </c>
      <c r="AQ31" s="35">
        <f>$F$28/'Fixed data'!$C$7</f>
        <v>-1.777777777777778E-5</v>
      </c>
      <c r="AR31" s="35">
        <f>$F$28/'Fixed data'!$C$7</f>
        <v>-1.777777777777778E-5</v>
      </c>
      <c r="AS31" s="35">
        <f>$F$28/'Fixed data'!$C$7</f>
        <v>-1.777777777777778E-5</v>
      </c>
      <c r="AT31" s="35">
        <f>$F$28/'Fixed data'!$C$7</f>
        <v>-1.777777777777778E-5</v>
      </c>
      <c r="AU31" s="35">
        <f>$F$28/'Fixed data'!$C$7</f>
        <v>-1.777777777777778E-5</v>
      </c>
      <c r="AV31" s="35">
        <f>$F$28/'Fixed data'!$C$7</f>
        <v>-1.777777777777778E-5</v>
      </c>
      <c r="AW31" s="35">
        <f>$F$28/'Fixed data'!$C$7</f>
        <v>-1.777777777777778E-5</v>
      </c>
      <c r="AX31" s="35">
        <f>$F$28/'Fixed data'!$C$7</f>
        <v>-1.777777777777778E-5</v>
      </c>
      <c r="AY31" s="35">
        <f>$F$28/'Fixed data'!$C$7</f>
        <v>-1.777777777777778E-5</v>
      </c>
      <c r="AZ31" s="35"/>
      <c r="BA31" s="35"/>
      <c r="BB31" s="35"/>
      <c r="BC31" s="35"/>
      <c r="BD31" s="35"/>
    </row>
    <row r="32" spans="1:56" ht="16.5" hidden="1" customHeight="1" outlineLevel="1" x14ac:dyDescent="0.35">
      <c r="A32" s="108"/>
      <c r="B32" s="9" t="s">
        <v>3</v>
      </c>
      <c r="C32" s="11" t="s">
        <v>55</v>
      </c>
      <c r="D32" s="9" t="s">
        <v>40</v>
      </c>
      <c r="F32" s="35"/>
      <c r="G32" s="35"/>
      <c r="H32" s="35">
        <f>$G$28/'Fixed data'!$C$7</f>
        <v>-1.777777777777778E-5</v>
      </c>
      <c r="I32" s="35">
        <f>$G$28/'Fixed data'!$C$7</f>
        <v>-1.777777777777778E-5</v>
      </c>
      <c r="J32" s="35">
        <f>$G$28/'Fixed data'!$C$7</f>
        <v>-1.777777777777778E-5</v>
      </c>
      <c r="K32" s="35">
        <f>$G$28/'Fixed data'!$C$7</f>
        <v>-1.777777777777778E-5</v>
      </c>
      <c r="L32" s="35">
        <f>$G$28/'Fixed data'!$C$7</f>
        <v>-1.777777777777778E-5</v>
      </c>
      <c r="M32" s="35">
        <f>$G$28/'Fixed data'!$C$7</f>
        <v>-1.777777777777778E-5</v>
      </c>
      <c r="N32" s="35">
        <f>$G$28/'Fixed data'!$C$7</f>
        <v>-1.777777777777778E-5</v>
      </c>
      <c r="O32" s="35">
        <f>$G$28/'Fixed data'!$C$7</f>
        <v>-1.777777777777778E-5</v>
      </c>
      <c r="P32" s="35">
        <f>$G$28/'Fixed data'!$C$7</f>
        <v>-1.777777777777778E-5</v>
      </c>
      <c r="Q32" s="35">
        <f>$G$28/'Fixed data'!$C$7</f>
        <v>-1.777777777777778E-5</v>
      </c>
      <c r="R32" s="35">
        <f>$G$28/'Fixed data'!$C$7</f>
        <v>-1.777777777777778E-5</v>
      </c>
      <c r="S32" s="35">
        <f>$G$28/'Fixed data'!$C$7</f>
        <v>-1.777777777777778E-5</v>
      </c>
      <c r="T32" s="35">
        <f>$G$28/'Fixed data'!$C$7</f>
        <v>-1.777777777777778E-5</v>
      </c>
      <c r="U32" s="35">
        <f>$G$28/'Fixed data'!$C$7</f>
        <v>-1.777777777777778E-5</v>
      </c>
      <c r="V32" s="35">
        <f>$G$28/'Fixed data'!$C$7</f>
        <v>-1.777777777777778E-5</v>
      </c>
      <c r="W32" s="35">
        <f>$G$28/'Fixed data'!$C$7</f>
        <v>-1.777777777777778E-5</v>
      </c>
      <c r="X32" s="35">
        <f>$G$28/'Fixed data'!$C$7</f>
        <v>-1.777777777777778E-5</v>
      </c>
      <c r="Y32" s="35">
        <f>$G$28/'Fixed data'!$C$7</f>
        <v>-1.777777777777778E-5</v>
      </c>
      <c r="Z32" s="35">
        <f>$G$28/'Fixed data'!$C$7</f>
        <v>-1.777777777777778E-5</v>
      </c>
      <c r="AA32" s="35">
        <f>$G$28/'Fixed data'!$C$7</f>
        <v>-1.777777777777778E-5</v>
      </c>
      <c r="AB32" s="35">
        <f>$G$28/'Fixed data'!$C$7</f>
        <v>-1.777777777777778E-5</v>
      </c>
      <c r="AC32" s="35">
        <f>$G$28/'Fixed data'!$C$7</f>
        <v>-1.777777777777778E-5</v>
      </c>
      <c r="AD32" s="35">
        <f>$G$28/'Fixed data'!$C$7</f>
        <v>-1.777777777777778E-5</v>
      </c>
      <c r="AE32" s="35">
        <f>$G$28/'Fixed data'!$C$7</f>
        <v>-1.777777777777778E-5</v>
      </c>
      <c r="AF32" s="35">
        <f>$G$28/'Fixed data'!$C$7</f>
        <v>-1.777777777777778E-5</v>
      </c>
      <c r="AG32" s="35">
        <f>$G$28/'Fixed data'!$C$7</f>
        <v>-1.777777777777778E-5</v>
      </c>
      <c r="AH32" s="35">
        <f>$G$28/'Fixed data'!$C$7</f>
        <v>-1.777777777777778E-5</v>
      </c>
      <c r="AI32" s="35">
        <f>$G$28/'Fixed data'!$C$7</f>
        <v>-1.777777777777778E-5</v>
      </c>
      <c r="AJ32" s="35">
        <f>$G$28/'Fixed data'!$C$7</f>
        <v>-1.777777777777778E-5</v>
      </c>
      <c r="AK32" s="35">
        <f>$G$28/'Fixed data'!$C$7</f>
        <v>-1.777777777777778E-5</v>
      </c>
      <c r="AL32" s="35">
        <f>$G$28/'Fixed data'!$C$7</f>
        <v>-1.777777777777778E-5</v>
      </c>
      <c r="AM32" s="35">
        <f>$G$28/'Fixed data'!$C$7</f>
        <v>-1.777777777777778E-5</v>
      </c>
      <c r="AN32" s="35">
        <f>$G$28/'Fixed data'!$C$7</f>
        <v>-1.777777777777778E-5</v>
      </c>
      <c r="AO32" s="35">
        <f>$G$28/'Fixed data'!$C$7</f>
        <v>-1.777777777777778E-5</v>
      </c>
      <c r="AP32" s="35">
        <f>$G$28/'Fixed data'!$C$7</f>
        <v>-1.777777777777778E-5</v>
      </c>
      <c r="AQ32" s="35">
        <f>$G$28/'Fixed data'!$C$7</f>
        <v>-1.777777777777778E-5</v>
      </c>
      <c r="AR32" s="35">
        <f>$G$28/'Fixed data'!$C$7</f>
        <v>-1.777777777777778E-5</v>
      </c>
      <c r="AS32" s="35">
        <f>$G$28/'Fixed data'!$C$7</f>
        <v>-1.777777777777778E-5</v>
      </c>
      <c r="AT32" s="35">
        <f>$G$28/'Fixed data'!$C$7</f>
        <v>-1.777777777777778E-5</v>
      </c>
      <c r="AU32" s="35">
        <f>$G$28/'Fixed data'!$C$7</f>
        <v>-1.777777777777778E-5</v>
      </c>
      <c r="AV32" s="35">
        <f>$G$28/'Fixed data'!$C$7</f>
        <v>-1.777777777777778E-5</v>
      </c>
      <c r="AW32" s="35">
        <f>$G$28/'Fixed data'!$C$7</f>
        <v>-1.777777777777778E-5</v>
      </c>
      <c r="AX32" s="35">
        <f>$G$28/'Fixed data'!$C$7</f>
        <v>-1.777777777777778E-5</v>
      </c>
      <c r="AY32" s="35">
        <f>$G$28/'Fixed data'!$C$7</f>
        <v>-1.777777777777778E-5</v>
      </c>
      <c r="AZ32" s="35">
        <f>$G$28/'Fixed data'!$C$7</f>
        <v>-1.777777777777778E-5</v>
      </c>
      <c r="BA32" s="35"/>
      <c r="BB32" s="35"/>
      <c r="BC32" s="35"/>
      <c r="BD32" s="35"/>
    </row>
    <row r="33" spans="1:57" ht="16.5" hidden="1" customHeight="1" outlineLevel="1" x14ac:dyDescent="0.35">
      <c r="A33" s="108"/>
      <c r="B33" s="9" t="s">
        <v>4</v>
      </c>
      <c r="C33" s="11" t="s">
        <v>56</v>
      </c>
      <c r="D33" s="9" t="s">
        <v>40</v>
      </c>
      <c r="F33" s="35"/>
      <c r="G33" s="35"/>
      <c r="H33" s="35"/>
      <c r="I33" s="35">
        <f>$H$28/'Fixed data'!$C$7</f>
        <v>-1.777777777777778E-5</v>
      </c>
      <c r="J33" s="35">
        <f>$H$28/'Fixed data'!$C$7</f>
        <v>-1.777777777777778E-5</v>
      </c>
      <c r="K33" s="35">
        <f>$H$28/'Fixed data'!$C$7</f>
        <v>-1.777777777777778E-5</v>
      </c>
      <c r="L33" s="35">
        <f>$H$28/'Fixed data'!$C$7</f>
        <v>-1.777777777777778E-5</v>
      </c>
      <c r="M33" s="35">
        <f>$H$28/'Fixed data'!$C$7</f>
        <v>-1.777777777777778E-5</v>
      </c>
      <c r="N33" s="35">
        <f>$H$28/'Fixed data'!$C$7</f>
        <v>-1.777777777777778E-5</v>
      </c>
      <c r="O33" s="35">
        <f>$H$28/'Fixed data'!$C$7</f>
        <v>-1.777777777777778E-5</v>
      </c>
      <c r="P33" s="35">
        <f>$H$28/'Fixed data'!$C$7</f>
        <v>-1.777777777777778E-5</v>
      </c>
      <c r="Q33" s="35">
        <f>$H$28/'Fixed data'!$C$7</f>
        <v>-1.777777777777778E-5</v>
      </c>
      <c r="R33" s="35">
        <f>$H$28/'Fixed data'!$C$7</f>
        <v>-1.777777777777778E-5</v>
      </c>
      <c r="S33" s="35">
        <f>$H$28/'Fixed data'!$C$7</f>
        <v>-1.777777777777778E-5</v>
      </c>
      <c r="T33" s="35">
        <f>$H$28/'Fixed data'!$C$7</f>
        <v>-1.777777777777778E-5</v>
      </c>
      <c r="U33" s="35">
        <f>$H$28/'Fixed data'!$C$7</f>
        <v>-1.777777777777778E-5</v>
      </c>
      <c r="V33" s="35">
        <f>$H$28/'Fixed data'!$C$7</f>
        <v>-1.777777777777778E-5</v>
      </c>
      <c r="W33" s="35">
        <f>$H$28/'Fixed data'!$C$7</f>
        <v>-1.777777777777778E-5</v>
      </c>
      <c r="X33" s="35">
        <f>$H$28/'Fixed data'!$C$7</f>
        <v>-1.777777777777778E-5</v>
      </c>
      <c r="Y33" s="35">
        <f>$H$28/'Fixed data'!$C$7</f>
        <v>-1.777777777777778E-5</v>
      </c>
      <c r="Z33" s="35">
        <f>$H$28/'Fixed data'!$C$7</f>
        <v>-1.777777777777778E-5</v>
      </c>
      <c r="AA33" s="35">
        <f>$H$28/'Fixed data'!$C$7</f>
        <v>-1.777777777777778E-5</v>
      </c>
      <c r="AB33" s="35">
        <f>$H$28/'Fixed data'!$C$7</f>
        <v>-1.777777777777778E-5</v>
      </c>
      <c r="AC33" s="35">
        <f>$H$28/'Fixed data'!$C$7</f>
        <v>-1.777777777777778E-5</v>
      </c>
      <c r="AD33" s="35">
        <f>$H$28/'Fixed data'!$C$7</f>
        <v>-1.777777777777778E-5</v>
      </c>
      <c r="AE33" s="35">
        <f>$H$28/'Fixed data'!$C$7</f>
        <v>-1.777777777777778E-5</v>
      </c>
      <c r="AF33" s="35">
        <f>$H$28/'Fixed data'!$C$7</f>
        <v>-1.777777777777778E-5</v>
      </c>
      <c r="AG33" s="35">
        <f>$H$28/'Fixed data'!$C$7</f>
        <v>-1.777777777777778E-5</v>
      </c>
      <c r="AH33" s="35">
        <f>$H$28/'Fixed data'!$C$7</f>
        <v>-1.777777777777778E-5</v>
      </c>
      <c r="AI33" s="35">
        <f>$H$28/'Fixed data'!$C$7</f>
        <v>-1.777777777777778E-5</v>
      </c>
      <c r="AJ33" s="35">
        <f>$H$28/'Fixed data'!$C$7</f>
        <v>-1.777777777777778E-5</v>
      </c>
      <c r="AK33" s="35">
        <f>$H$28/'Fixed data'!$C$7</f>
        <v>-1.777777777777778E-5</v>
      </c>
      <c r="AL33" s="35">
        <f>$H$28/'Fixed data'!$C$7</f>
        <v>-1.777777777777778E-5</v>
      </c>
      <c r="AM33" s="35">
        <f>$H$28/'Fixed data'!$C$7</f>
        <v>-1.777777777777778E-5</v>
      </c>
      <c r="AN33" s="35">
        <f>$H$28/'Fixed data'!$C$7</f>
        <v>-1.777777777777778E-5</v>
      </c>
      <c r="AO33" s="35">
        <f>$H$28/'Fixed data'!$C$7</f>
        <v>-1.777777777777778E-5</v>
      </c>
      <c r="AP33" s="35">
        <f>$H$28/'Fixed data'!$C$7</f>
        <v>-1.777777777777778E-5</v>
      </c>
      <c r="AQ33" s="35">
        <f>$H$28/'Fixed data'!$C$7</f>
        <v>-1.777777777777778E-5</v>
      </c>
      <c r="AR33" s="35">
        <f>$H$28/'Fixed data'!$C$7</f>
        <v>-1.777777777777778E-5</v>
      </c>
      <c r="AS33" s="35">
        <f>$H$28/'Fixed data'!$C$7</f>
        <v>-1.777777777777778E-5</v>
      </c>
      <c r="AT33" s="35">
        <f>$H$28/'Fixed data'!$C$7</f>
        <v>-1.777777777777778E-5</v>
      </c>
      <c r="AU33" s="35">
        <f>$H$28/'Fixed data'!$C$7</f>
        <v>-1.777777777777778E-5</v>
      </c>
      <c r="AV33" s="35">
        <f>$H$28/'Fixed data'!$C$7</f>
        <v>-1.777777777777778E-5</v>
      </c>
      <c r="AW33" s="35">
        <f>$H$28/'Fixed data'!$C$7</f>
        <v>-1.777777777777778E-5</v>
      </c>
      <c r="AX33" s="35">
        <f>$H$28/'Fixed data'!$C$7</f>
        <v>-1.777777777777778E-5</v>
      </c>
      <c r="AY33" s="35">
        <f>$H$28/'Fixed data'!$C$7</f>
        <v>-1.777777777777778E-5</v>
      </c>
      <c r="AZ33" s="35">
        <f>$H$28/'Fixed data'!$C$7</f>
        <v>-1.777777777777778E-5</v>
      </c>
      <c r="BA33" s="35">
        <f>$H$28/'Fixed data'!$C$7</f>
        <v>-1.777777777777778E-5</v>
      </c>
      <c r="BB33" s="35"/>
      <c r="BC33" s="35"/>
      <c r="BD33" s="35"/>
    </row>
    <row r="34" spans="1:57" ht="16.5" hidden="1" customHeight="1" outlineLevel="1" x14ac:dyDescent="0.35">
      <c r="A34" s="108"/>
      <c r="B34" s="9" t="s">
        <v>5</v>
      </c>
      <c r="C34" s="11" t="s">
        <v>57</v>
      </c>
      <c r="D34" s="9" t="s">
        <v>40</v>
      </c>
      <c r="F34" s="35"/>
      <c r="G34" s="35"/>
      <c r="H34" s="35"/>
      <c r="I34" s="35"/>
      <c r="J34" s="35">
        <f>$I$28/'Fixed data'!$C$7</f>
        <v>-1.777777777777778E-5</v>
      </c>
      <c r="K34" s="35">
        <f>$I$28/'Fixed data'!$C$7</f>
        <v>-1.777777777777778E-5</v>
      </c>
      <c r="L34" s="35">
        <f>$I$28/'Fixed data'!$C$7</f>
        <v>-1.777777777777778E-5</v>
      </c>
      <c r="M34" s="35">
        <f>$I$28/'Fixed data'!$C$7</f>
        <v>-1.777777777777778E-5</v>
      </c>
      <c r="N34" s="35">
        <f>$I$28/'Fixed data'!$C$7</f>
        <v>-1.777777777777778E-5</v>
      </c>
      <c r="O34" s="35">
        <f>$I$28/'Fixed data'!$C$7</f>
        <v>-1.777777777777778E-5</v>
      </c>
      <c r="P34" s="35">
        <f>$I$28/'Fixed data'!$C$7</f>
        <v>-1.777777777777778E-5</v>
      </c>
      <c r="Q34" s="35">
        <f>$I$28/'Fixed data'!$C$7</f>
        <v>-1.777777777777778E-5</v>
      </c>
      <c r="R34" s="35">
        <f>$I$28/'Fixed data'!$C$7</f>
        <v>-1.777777777777778E-5</v>
      </c>
      <c r="S34" s="35">
        <f>$I$28/'Fixed data'!$C$7</f>
        <v>-1.777777777777778E-5</v>
      </c>
      <c r="T34" s="35">
        <f>$I$28/'Fixed data'!$C$7</f>
        <v>-1.777777777777778E-5</v>
      </c>
      <c r="U34" s="35">
        <f>$I$28/'Fixed data'!$C$7</f>
        <v>-1.777777777777778E-5</v>
      </c>
      <c r="V34" s="35">
        <f>$I$28/'Fixed data'!$C$7</f>
        <v>-1.777777777777778E-5</v>
      </c>
      <c r="W34" s="35">
        <f>$I$28/'Fixed data'!$C$7</f>
        <v>-1.777777777777778E-5</v>
      </c>
      <c r="X34" s="35">
        <f>$I$28/'Fixed data'!$C$7</f>
        <v>-1.777777777777778E-5</v>
      </c>
      <c r="Y34" s="35">
        <f>$I$28/'Fixed data'!$C$7</f>
        <v>-1.777777777777778E-5</v>
      </c>
      <c r="Z34" s="35">
        <f>$I$28/'Fixed data'!$C$7</f>
        <v>-1.777777777777778E-5</v>
      </c>
      <c r="AA34" s="35">
        <f>$I$28/'Fixed data'!$C$7</f>
        <v>-1.777777777777778E-5</v>
      </c>
      <c r="AB34" s="35">
        <f>$I$28/'Fixed data'!$C$7</f>
        <v>-1.777777777777778E-5</v>
      </c>
      <c r="AC34" s="35">
        <f>$I$28/'Fixed data'!$C$7</f>
        <v>-1.777777777777778E-5</v>
      </c>
      <c r="AD34" s="35">
        <f>$I$28/'Fixed data'!$C$7</f>
        <v>-1.777777777777778E-5</v>
      </c>
      <c r="AE34" s="35">
        <f>$I$28/'Fixed data'!$C$7</f>
        <v>-1.777777777777778E-5</v>
      </c>
      <c r="AF34" s="35">
        <f>$I$28/'Fixed data'!$C$7</f>
        <v>-1.777777777777778E-5</v>
      </c>
      <c r="AG34" s="35">
        <f>$I$28/'Fixed data'!$C$7</f>
        <v>-1.777777777777778E-5</v>
      </c>
      <c r="AH34" s="35">
        <f>$I$28/'Fixed data'!$C$7</f>
        <v>-1.777777777777778E-5</v>
      </c>
      <c r="AI34" s="35">
        <f>$I$28/'Fixed data'!$C$7</f>
        <v>-1.777777777777778E-5</v>
      </c>
      <c r="AJ34" s="35">
        <f>$I$28/'Fixed data'!$C$7</f>
        <v>-1.777777777777778E-5</v>
      </c>
      <c r="AK34" s="35">
        <f>$I$28/'Fixed data'!$C$7</f>
        <v>-1.777777777777778E-5</v>
      </c>
      <c r="AL34" s="35">
        <f>$I$28/'Fixed data'!$C$7</f>
        <v>-1.777777777777778E-5</v>
      </c>
      <c r="AM34" s="35">
        <f>$I$28/'Fixed data'!$C$7</f>
        <v>-1.777777777777778E-5</v>
      </c>
      <c r="AN34" s="35">
        <f>$I$28/'Fixed data'!$C$7</f>
        <v>-1.777777777777778E-5</v>
      </c>
      <c r="AO34" s="35">
        <f>$I$28/'Fixed data'!$C$7</f>
        <v>-1.777777777777778E-5</v>
      </c>
      <c r="AP34" s="35">
        <f>$I$28/'Fixed data'!$C$7</f>
        <v>-1.777777777777778E-5</v>
      </c>
      <c r="AQ34" s="35">
        <f>$I$28/'Fixed data'!$C$7</f>
        <v>-1.777777777777778E-5</v>
      </c>
      <c r="AR34" s="35">
        <f>$I$28/'Fixed data'!$C$7</f>
        <v>-1.777777777777778E-5</v>
      </c>
      <c r="AS34" s="35">
        <f>$I$28/'Fixed data'!$C$7</f>
        <v>-1.777777777777778E-5</v>
      </c>
      <c r="AT34" s="35">
        <f>$I$28/'Fixed data'!$C$7</f>
        <v>-1.777777777777778E-5</v>
      </c>
      <c r="AU34" s="35">
        <f>$I$28/'Fixed data'!$C$7</f>
        <v>-1.777777777777778E-5</v>
      </c>
      <c r="AV34" s="35">
        <f>$I$28/'Fixed data'!$C$7</f>
        <v>-1.777777777777778E-5</v>
      </c>
      <c r="AW34" s="35">
        <f>$I$28/'Fixed data'!$C$7</f>
        <v>-1.777777777777778E-5</v>
      </c>
      <c r="AX34" s="35">
        <f>$I$28/'Fixed data'!$C$7</f>
        <v>-1.777777777777778E-5</v>
      </c>
      <c r="AY34" s="35">
        <f>$I$28/'Fixed data'!$C$7</f>
        <v>-1.777777777777778E-5</v>
      </c>
      <c r="AZ34" s="35">
        <f>$I$28/'Fixed data'!$C$7</f>
        <v>-1.777777777777778E-5</v>
      </c>
      <c r="BA34" s="35">
        <f>$I$28/'Fixed data'!$C$7</f>
        <v>-1.777777777777778E-5</v>
      </c>
      <c r="BB34" s="35">
        <f>$I$28/'Fixed data'!$C$7</f>
        <v>-1.777777777777778E-5</v>
      </c>
      <c r="BC34" s="35"/>
      <c r="BD34" s="35"/>
    </row>
    <row r="35" spans="1:57" ht="16.5" hidden="1" customHeight="1" outlineLevel="1" x14ac:dyDescent="0.35">
      <c r="A35" s="108"/>
      <c r="B35" s="9" t="s">
        <v>6</v>
      </c>
      <c r="C35" s="11" t="s">
        <v>58</v>
      </c>
      <c r="D35" s="9" t="s">
        <v>40</v>
      </c>
      <c r="F35" s="35"/>
      <c r="G35" s="35"/>
      <c r="H35" s="35"/>
      <c r="I35" s="35"/>
      <c r="J35" s="35"/>
      <c r="K35" s="35">
        <f>$J$28/'Fixed data'!$C$7</f>
        <v>-1.777777777777778E-5</v>
      </c>
      <c r="L35" s="35">
        <f>$J$28/'Fixed data'!$C$7</f>
        <v>-1.777777777777778E-5</v>
      </c>
      <c r="M35" s="35">
        <f>$J$28/'Fixed data'!$C$7</f>
        <v>-1.777777777777778E-5</v>
      </c>
      <c r="N35" s="35">
        <f>$J$28/'Fixed data'!$C$7</f>
        <v>-1.777777777777778E-5</v>
      </c>
      <c r="O35" s="35">
        <f>$J$28/'Fixed data'!$C$7</f>
        <v>-1.777777777777778E-5</v>
      </c>
      <c r="P35" s="35">
        <f>$J$28/'Fixed data'!$C$7</f>
        <v>-1.777777777777778E-5</v>
      </c>
      <c r="Q35" s="35">
        <f>$J$28/'Fixed data'!$C$7</f>
        <v>-1.777777777777778E-5</v>
      </c>
      <c r="R35" s="35">
        <f>$J$28/'Fixed data'!$C$7</f>
        <v>-1.777777777777778E-5</v>
      </c>
      <c r="S35" s="35">
        <f>$J$28/'Fixed data'!$C$7</f>
        <v>-1.777777777777778E-5</v>
      </c>
      <c r="T35" s="35">
        <f>$J$28/'Fixed data'!$C$7</f>
        <v>-1.777777777777778E-5</v>
      </c>
      <c r="U35" s="35">
        <f>$J$28/'Fixed data'!$C$7</f>
        <v>-1.777777777777778E-5</v>
      </c>
      <c r="V35" s="35">
        <f>$J$28/'Fixed data'!$C$7</f>
        <v>-1.777777777777778E-5</v>
      </c>
      <c r="W35" s="35">
        <f>$J$28/'Fixed data'!$C$7</f>
        <v>-1.777777777777778E-5</v>
      </c>
      <c r="X35" s="35">
        <f>$J$28/'Fixed data'!$C$7</f>
        <v>-1.777777777777778E-5</v>
      </c>
      <c r="Y35" s="35">
        <f>$J$28/'Fixed data'!$C$7</f>
        <v>-1.777777777777778E-5</v>
      </c>
      <c r="Z35" s="35">
        <f>$J$28/'Fixed data'!$C$7</f>
        <v>-1.777777777777778E-5</v>
      </c>
      <c r="AA35" s="35">
        <f>$J$28/'Fixed data'!$C$7</f>
        <v>-1.777777777777778E-5</v>
      </c>
      <c r="AB35" s="35">
        <f>$J$28/'Fixed data'!$C$7</f>
        <v>-1.777777777777778E-5</v>
      </c>
      <c r="AC35" s="35">
        <f>$J$28/'Fixed data'!$C$7</f>
        <v>-1.777777777777778E-5</v>
      </c>
      <c r="AD35" s="35">
        <f>$J$28/'Fixed data'!$C$7</f>
        <v>-1.777777777777778E-5</v>
      </c>
      <c r="AE35" s="35">
        <f>$J$28/'Fixed data'!$C$7</f>
        <v>-1.777777777777778E-5</v>
      </c>
      <c r="AF35" s="35">
        <f>$J$28/'Fixed data'!$C$7</f>
        <v>-1.777777777777778E-5</v>
      </c>
      <c r="AG35" s="35">
        <f>$J$28/'Fixed data'!$C$7</f>
        <v>-1.777777777777778E-5</v>
      </c>
      <c r="AH35" s="35">
        <f>$J$28/'Fixed data'!$C$7</f>
        <v>-1.777777777777778E-5</v>
      </c>
      <c r="AI35" s="35">
        <f>$J$28/'Fixed data'!$C$7</f>
        <v>-1.777777777777778E-5</v>
      </c>
      <c r="AJ35" s="35">
        <f>$J$28/'Fixed data'!$C$7</f>
        <v>-1.777777777777778E-5</v>
      </c>
      <c r="AK35" s="35">
        <f>$J$28/'Fixed data'!$C$7</f>
        <v>-1.777777777777778E-5</v>
      </c>
      <c r="AL35" s="35">
        <f>$J$28/'Fixed data'!$C$7</f>
        <v>-1.777777777777778E-5</v>
      </c>
      <c r="AM35" s="35">
        <f>$J$28/'Fixed data'!$C$7</f>
        <v>-1.777777777777778E-5</v>
      </c>
      <c r="AN35" s="35">
        <f>$J$28/'Fixed data'!$C$7</f>
        <v>-1.777777777777778E-5</v>
      </c>
      <c r="AO35" s="35">
        <f>$J$28/'Fixed data'!$C$7</f>
        <v>-1.777777777777778E-5</v>
      </c>
      <c r="AP35" s="35">
        <f>$J$28/'Fixed data'!$C$7</f>
        <v>-1.777777777777778E-5</v>
      </c>
      <c r="AQ35" s="35">
        <f>$J$28/'Fixed data'!$C$7</f>
        <v>-1.777777777777778E-5</v>
      </c>
      <c r="AR35" s="35">
        <f>$J$28/'Fixed data'!$C$7</f>
        <v>-1.777777777777778E-5</v>
      </c>
      <c r="AS35" s="35">
        <f>$J$28/'Fixed data'!$C$7</f>
        <v>-1.777777777777778E-5</v>
      </c>
      <c r="AT35" s="35">
        <f>$J$28/'Fixed data'!$C$7</f>
        <v>-1.777777777777778E-5</v>
      </c>
      <c r="AU35" s="35">
        <f>$J$28/'Fixed data'!$C$7</f>
        <v>-1.777777777777778E-5</v>
      </c>
      <c r="AV35" s="35">
        <f>$J$28/'Fixed data'!$C$7</f>
        <v>-1.777777777777778E-5</v>
      </c>
      <c r="AW35" s="35">
        <f>$J$28/'Fixed data'!$C$7</f>
        <v>-1.777777777777778E-5</v>
      </c>
      <c r="AX35" s="35">
        <f>$J$28/'Fixed data'!$C$7</f>
        <v>-1.777777777777778E-5</v>
      </c>
      <c r="AY35" s="35">
        <f>$J$28/'Fixed data'!$C$7</f>
        <v>-1.777777777777778E-5</v>
      </c>
      <c r="AZ35" s="35">
        <f>$J$28/'Fixed data'!$C$7</f>
        <v>-1.777777777777778E-5</v>
      </c>
      <c r="BA35" s="35">
        <f>$J$28/'Fixed data'!$C$7</f>
        <v>-1.777777777777778E-5</v>
      </c>
      <c r="BB35" s="35">
        <f>$J$28/'Fixed data'!$C$7</f>
        <v>-1.777777777777778E-5</v>
      </c>
      <c r="BC35" s="35">
        <f>$J$28/'Fixed data'!$C$7</f>
        <v>-1.777777777777778E-5</v>
      </c>
      <c r="BD35" s="35"/>
    </row>
    <row r="36" spans="1:57" ht="16.5" hidden="1" customHeight="1" outlineLevel="1" x14ac:dyDescent="0.35">
      <c r="A36" s="108"/>
      <c r="B36" s="9" t="s">
        <v>32</v>
      </c>
      <c r="C36" s="11" t="s">
        <v>59</v>
      </c>
      <c r="D36" s="9" t="s">
        <v>40</v>
      </c>
      <c r="F36" s="35"/>
      <c r="G36" s="35"/>
      <c r="H36" s="35"/>
      <c r="I36" s="35"/>
      <c r="J36" s="35"/>
      <c r="K36" s="35"/>
      <c r="L36" s="35">
        <f>$K$28/'Fixed data'!$C$7</f>
        <v>-1.777777777777778E-5</v>
      </c>
      <c r="M36" s="35">
        <f>$K$28/'Fixed data'!$C$7</f>
        <v>-1.777777777777778E-5</v>
      </c>
      <c r="N36" s="35">
        <f>$K$28/'Fixed data'!$C$7</f>
        <v>-1.777777777777778E-5</v>
      </c>
      <c r="O36" s="35">
        <f>$K$28/'Fixed data'!$C$7</f>
        <v>-1.777777777777778E-5</v>
      </c>
      <c r="P36" s="35">
        <f>$K$28/'Fixed data'!$C$7</f>
        <v>-1.777777777777778E-5</v>
      </c>
      <c r="Q36" s="35">
        <f>$K$28/'Fixed data'!$C$7</f>
        <v>-1.777777777777778E-5</v>
      </c>
      <c r="R36" s="35">
        <f>$K$28/'Fixed data'!$C$7</f>
        <v>-1.777777777777778E-5</v>
      </c>
      <c r="S36" s="35">
        <f>$K$28/'Fixed data'!$C$7</f>
        <v>-1.777777777777778E-5</v>
      </c>
      <c r="T36" s="35">
        <f>$K$28/'Fixed data'!$C$7</f>
        <v>-1.777777777777778E-5</v>
      </c>
      <c r="U36" s="35">
        <f>$K$28/'Fixed data'!$C$7</f>
        <v>-1.777777777777778E-5</v>
      </c>
      <c r="V36" s="35">
        <f>$K$28/'Fixed data'!$C$7</f>
        <v>-1.777777777777778E-5</v>
      </c>
      <c r="W36" s="35">
        <f>$K$28/'Fixed data'!$C$7</f>
        <v>-1.777777777777778E-5</v>
      </c>
      <c r="X36" s="35">
        <f>$K$28/'Fixed data'!$C$7</f>
        <v>-1.777777777777778E-5</v>
      </c>
      <c r="Y36" s="35">
        <f>$K$28/'Fixed data'!$C$7</f>
        <v>-1.777777777777778E-5</v>
      </c>
      <c r="Z36" s="35">
        <f>$K$28/'Fixed data'!$C$7</f>
        <v>-1.777777777777778E-5</v>
      </c>
      <c r="AA36" s="35">
        <f>$K$28/'Fixed data'!$C$7</f>
        <v>-1.777777777777778E-5</v>
      </c>
      <c r="AB36" s="35">
        <f>$K$28/'Fixed data'!$C$7</f>
        <v>-1.777777777777778E-5</v>
      </c>
      <c r="AC36" s="35">
        <f>$K$28/'Fixed data'!$C$7</f>
        <v>-1.777777777777778E-5</v>
      </c>
      <c r="AD36" s="35">
        <f>$K$28/'Fixed data'!$C$7</f>
        <v>-1.777777777777778E-5</v>
      </c>
      <c r="AE36" s="35">
        <f>$K$28/'Fixed data'!$C$7</f>
        <v>-1.777777777777778E-5</v>
      </c>
      <c r="AF36" s="35">
        <f>$K$28/'Fixed data'!$C$7</f>
        <v>-1.777777777777778E-5</v>
      </c>
      <c r="AG36" s="35">
        <f>$K$28/'Fixed data'!$C$7</f>
        <v>-1.777777777777778E-5</v>
      </c>
      <c r="AH36" s="35">
        <f>$K$28/'Fixed data'!$C$7</f>
        <v>-1.777777777777778E-5</v>
      </c>
      <c r="AI36" s="35">
        <f>$K$28/'Fixed data'!$C$7</f>
        <v>-1.777777777777778E-5</v>
      </c>
      <c r="AJ36" s="35">
        <f>$K$28/'Fixed data'!$C$7</f>
        <v>-1.777777777777778E-5</v>
      </c>
      <c r="AK36" s="35">
        <f>$K$28/'Fixed data'!$C$7</f>
        <v>-1.777777777777778E-5</v>
      </c>
      <c r="AL36" s="35">
        <f>$K$28/'Fixed data'!$C$7</f>
        <v>-1.777777777777778E-5</v>
      </c>
      <c r="AM36" s="35">
        <f>$K$28/'Fixed data'!$C$7</f>
        <v>-1.777777777777778E-5</v>
      </c>
      <c r="AN36" s="35">
        <f>$K$28/'Fixed data'!$C$7</f>
        <v>-1.777777777777778E-5</v>
      </c>
      <c r="AO36" s="35">
        <f>$K$28/'Fixed data'!$C$7</f>
        <v>-1.777777777777778E-5</v>
      </c>
      <c r="AP36" s="35">
        <f>$K$28/'Fixed data'!$C$7</f>
        <v>-1.777777777777778E-5</v>
      </c>
      <c r="AQ36" s="35">
        <f>$K$28/'Fixed data'!$C$7</f>
        <v>-1.777777777777778E-5</v>
      </c>
      <c r="AR36" s="35">
        <f>$K$28/'Fixed data'!$C$7</f>
        <v>-1.777777777777778E-5</v>
      </c>
      <c r="AS36" s="35">
        <f>$K$28/'Fixed data'!$C$7</f>
        <v>-1.777777777777778E-5</v>
      </c>
      <c r="AT36" s="35">
        <f>$K$28/'Fixed data'!$C$7</f>
        <v>-1.777777777777778E-5</v>
      </c>
      <c r="AU36" s="35">
        <f>$K$28/'Fixed data'!$C$7</f>
        <v>-1.777777777777778E-5</v>
      </c>
      <c r="AV36" s="35">
        <f>$K$28/'Fixed data'!$C$7</f>
        <v>-1.777777777777778E-5</v>
      </c>
      <c r="AW36" s="35">
        <f>$K$28/'Fixed data'!$C$7</f>
        <v>-1.777777777777778E-5</v>
      </c>
      <c r="AX36" s="35">
        <f>$K$28/'Fixed data'!$C$7</f>
        <v>-1.777777777777778E-5</v>
      </c>
      <c r="AY36" s="35">
        <f>$K$28/'Fixed data'!$C$7</f>
        <v>-1.777777777777778E-5</v>
      </c>
      <c r="AZ36" s="35">
        <f>$K$28/'Fixed data'!$C$7</f>
        <v>-1.777777777777778E-5</v>
      </c>
      <c r="BA36" s="35">
        <f>$K$28/'Fixed data'!$C$7</f>
        <v>-1.777777777777778E-5</v>
      </c>
      <c r="BB36" s="35">
        <f>$K$28/'Fixed data'!$C$7</f>
        <v>-1.777777777777778E-5</v>
      </c>
      <c r="BC36" s="35">
        <f>$K$28/'Fixed data'!$C$7</f>
        <v>-1.777777777777778E-5</v>
      </c>
      <c r="BD36" s="35">
        <f>$K$28/'Fixed data'!$C$7</f>
        <v>-1.777777777777778E-5</v>
      </c>
    </row>
    <row r="37" spans="1:57" ht="16.5" hidden="1" customHeight="1" outlineLevel="1" x14ac:dyDescent="0.35">
      <c r="A37" s="108"/>
      <c r="B37" s="9" t="s">
        <v>33</v>
      </c>
      <c r="C37" s="11" t="s">
        <v>60</v>
      </c>
      <c r="D37" s="9" t="s">
        <v>40</v>
      </c>
      <c r="F37" s="35"/>
      <c r="G37" s="35"/>
      <c r="H37" s="35"/>
      <c r="I37" s="35"/>
      <c r="J37" s="35"/>
      <c r="K37" s="35"/>
      <c r="L37" s="35"/>
      <c r="M37" s="35">
        <f>$L$28/'Fixed data'!$C$7</f>
        <v>-1.777777777777778E-5</v>
      </c>
      <c r="N37" s="35">
        <f>$L$28/'Fixed data'!$C$7</f>
        <v>-1.777777777777778E-5</v>
      </c>
      <c r="O37" s="35">
        <f>$L$28/'Fixed data'!$C$7</f>
        <v>-1.777777777777778E-5</v>
      </c>
      <c r="P37" s="35">
        <f>$L$28/'Fixed data'!$C$7</f>
        <v>-1.777777777777778E-5</v>
      </c>
      <c r="Q37" s="35">
        <f>$L$28/'Fixed data'!$C$7</f>
        <v>-1.777777777777778E-5</v>
      </c>
      <c r="R37" s="35">
        <f>$L$28/'Fixed data'!$C$7</f>
        <v>-1.777777777777778E-5</v>
      </c>
      <c r="S37" s="35">
        <f>$L$28/'Fixed data'!$C$7</f>
        <v>-1.777777777777778E-5</v>
      </c>
      <c r="T37" s="35">
        <f>$L$28/'Fixed data'!$C$7</f>
        <v>-1.777777777777778E-5</v>
      </c>
      <c r="U37" s="35">
        <f>$L$28/'Fixed data'!$C$7</f>
        <v>-1.777777777777778E-5</v>
      </c>
      <c r="V37" s="35">
        <f>$L$28/'Fixed data'!$C$7</f>
        <v>-1.777777777777778E-5</v>
      </c>
      <c r="W37" s="35">
        <f>$L$28/'Fixed data'!$C$7</f>
        <v>-1.777777777777778E-5</v>
      </c>
      <c r="X37" s="35">
        <f>$L$28/'Fixed data'!$C$7</f>
        <v>-1.777777777777778E-5</v>
      </c>
      <c r="Y37" s="35">
        <f>$L$28/'Fixed data'!$C$7</f>
        <v>-1.777777777777778E-5</v>
      </c>
      <c r="Z37" s="35">
        <f>$L$28/'Fixed data'!$C$7</f>
        <v>-1.777777777777778E-5</v>
      </c>
      <c r="AA37" s="35">
        <f>$L$28/'Fixed data'!$C$7</f>
        <v>-1.777777777777778E-5</v>
      </c>
      <c r="AB37" s="35">
        <f>$L$28/'Fixed data'!$C$7</f>
        <v>-1.777777777777778E-5</v>
      </c>
      <c r="AC37" s="35">
        <f>$L$28/'Fixed data'!$C$7</f>
        <v>-1.777777777777778E-5</v>
      </c>
      <c r="AD37" s="35">
        <f>$L$28/'Fixed data'!$C$7</f>
        <v>-1.777777777777778E-5</v>
      </c>
      <c r="AE37" s="35">
        <f>$L$28/'Fixed data'!$C$7</f>
        <v>-1.777777777777778E-5</v>
      </c>
      <c r="AF37" s="35">
        <f>$L$28/'Fixed data'!$C$7</f>
        <v>-1.777777777777778E-5</v>
      </c>
      <c r="AG37" s="35">
        <f>$L$28/'Fixed data'!$C$7</f>
        <v>-1.777777777777778E-5</v>
      </c>
      <c r="AH37" s="35">
        <f>$L$28/'Fixed data'!$C$7</f>
        <v>-1.777777777777778E-5</v>
      </c>
      <c r="AI37" s="35">
        <f>$L$28/'Fixed data'!$C$7</f>
        <v>-1.777777777777778E-5</v>
      </c>
      <c r="AJ37" s="35">
        <f>$L$28/'Fixed data'!$C$7</f>
        <v>-1.777777777777778E-5</v>
      </c>
      <c r="AK37" s="35">
        <f>$L$28/'Fixed data'!$C$7</f>
        <v>-1.777777777777778E-5</v>
      </c>
      <c r="AL37" s="35">
        <f>$L$28/'Fixed data'!$C$7</f>
        <v>-1.777777777777778E-5</v>
      </c>
      <c r="AM37" s="35">
        <f>$L$28/'Fixed data'!$C$7</f>
        <v>-1.777777777777778E-5</v>
      </c>
      <c r="AN37" s="35">
        <f>$L$28/'Fixed data'!$C$7</f>
        <v>-1.777777777777778E-5</v>
      </c>
      <c r="AO37" s="35">
        <f>$L$28/'Fixed data'!$C$7</f>
        <v>-1.777777777777778E-5</v>
      </c>
      <c r="AP37" s="35">
        <f>$L$28/'Fixed data'!$C$7</f>
        <v>-1.777777777777778E-5</v>
      </c>
      <c r="AQ37" s="35">
        <f>$L$28/'Fixed data'!$C$7</f>
        <v>-1.777777777777778E-5</v>
      </c>
      <c r="AR37" s="35">
        <f>$L$28/'Fixed data'!$C$7</f>
        <v>-1.777777777777778E-5</v>
      </c>
      <c r="AS37" s="35">
        <f>$L$28/'Fixed data'!$C$7</f>
        <v>-1.777777777777778E-5</v>
      </c>
      <c r="AT37" s="35">
        <f>$L$28/'Fixed data'!$C$7</f>
        <v>-1.777777777777778E-5</v>
      </c>
      <c r="AU37" s="35">
        <f>$L$28/'Fixed data'!$C$7</f>
        <v>-1.777777777777778E-5</v>
      </c>
      <c r="AV37" s="35">
        <f>$L$28/'Fixed data'!$C$7</f>
        <v>-1.777777777777778E-5</v>
      </c>
      <c r="AW37" s="35">
        <f>$L$28/'Fixed data'!$C$7</f>
        <v>-1.777777777777778E-5</v>
      </c>
      <c r="AX37" s="35">
        <f>$L$28/'Fixed data'!$C$7</f>
        <v>-1.777777777777778E-5</v>
      </c>
      <c r="AY37" s="35">
        <f>$L$28/'Fixed data'!$C$7</f>
        <v>-1.777777777777778E-5</v>
      </c>
      <c r="AZ37" s="35">
        <f>$L$28/'Fixed data'!$C$7</f>
        <v>-1.777777777777778E-5</v>
      </c>
      <c r="BA37" s="35">
        <f>$L$28/'Fixed data'!$C$7</f>
        <v>-1.777777777777778E-5</v>
      </c>
      <c r="BB37" s="35">
        <f>$L$28/'Fixed data'!$C$7</f>
        <v>-1.777777777777778E-5</v>
      </c>
      <c r="BC37" s="35">
        <f>$L$28/'Fixed data'!$C$7</f>
        <v>-1.777777777777778E-5</v>
      </c>
      <c r="BD37" s="35">
        <f>$L$28/'Fixed data'!$C$7</f>
        <v>-1.777777777777778E-5</v>
      </c>
    </row>
    <row r="38" spans="1:57" ht="16.5" hidden="1" customHeight="1" outlineLevel="1" x14ac:dyDescent="0.35">
      <c r="A38" s="108"/>
      <c r="B38" s="9" t="s">
        <v>110</v>
      </c>
      <c r="C38" s="11" t="s">
        <v>132</v>
      </c>
      <c r="D38" s="9" t="s">
        <v>40</v>
      </c>
      <c r="F38" s="35"/>
      <c r="G38" s="35"/>
      <c r="H38" s="35"/>
      <c r="I38" s="35"/>
      <c r="J38" s="35"/>
      <c r="K38" s="35"/>
      <c r="L38" s="35"/>
      <c r="M38" s="35"/>
      <c r="N38" s="35">
        <f>$M$28/'Fixed data'!$C$7</f>
        <v>-1.777777777777778E-5</v>
      </c>
      <c r="O38" s="35">
        <f>$M$28/'Fixed data'!$C$7</f>
        <v>-1.777777777777778E-5</v>
      </c>
      <c r="P38" s="35">
        <f>$M$28/'Fixed data'!$C$7</f>
        <v>-1.777777777777778E-5</v>
      </c>
      <c r="Q38" s="35">
        <f>$M$28/'Fixed data'!$C$7</f>
        <v>-1.777777777777778E-5</v>
      </c>
      <c r="R38" s="35">
        <f>$M$28/'Fixed data'!$C$7</f>
        <v>-1.777777777777778E-5</v>
      </c>
      <c r="S38" s="35">
        <f>$M$28/'Fixed data'!$C$7</f>
        <v>-1.777777777777778E-5</v>
      </c>
      <c r="T38" s="35">
        <f>$M$28/'Fixed data'!$C$7</f>
        <v>-1.777777777777778E-5</v>
      </c>
      <c r="U38" s="35">
        <f>$M$28/'Fixed data'!$C$7</f>
        <v>-1.777777777777778E-5</v>
      </c>
      <c r="V38" s="35">
        <f>$M$28/'Fixed data'!$C$7</f>
        <v>-1.777777777777778E-5</v>
      </c>
      <c r="W38" s="35">
        <f>$M$28/'Fixed data'!$C$7</f>
        <v>-1.777777777777778E-5</v>
      </c>
      <c r="X38" s="35">
        <f>$M$28/'Fixed data'!$C$7</f>
        <v>-1.777777777777778E-5</v>
      </c>
      <c r="Y38" s="35">
        <f>$M$28/'Fixed data'!$C$7</f>
        <v>-1.777777777777778E-5</v>
      </c>
      <c r="Z38" s="35">
        <f>$M$28/'Fixed data'!$C$7</f>
        <v>-1.777777777777778E-5</v>
      </c>
      <c r="AA38" s="35">
        <f>$M$28/'Fixed data'!$C$7</f>
        <v>-1.777777777777778E-5</v>
      </c>
      <c r="AB38" s="35">
        <f>$M$28/'Fixed data'!$C$7</f>
        <v>-1.777777777777778E-5</v>
      </c>
      <c r="AC38" s="35">
        <f>$M$28/'Fixed data'!$C$7</f>
        <v>-1.777777777777778E-5</v>
      </c>
      <c r="AD38" s="35">
        <f>$M$28/'Fixed data'!$C$7</f>
        <v>-1.777777777777778E-5</v>
      </c>
      <c r="AE38" s="35">
        <f>$M$28/'Fixed data'!$C$7</f>
        <v>-1.777777777777778E-5</v>
      </c>
      <c r="AF38" s="35">
        <f>$M$28/'Fixed data'!$C$7</f>
        <v>-1.777777777777778E-5</v>
      </c>
      <c r="AG38" s="35">
        <f>$M$28/'Fixed data'!$C$7</f>
        <v>-1.777777777777778E-5</v>
      </c>
      <c r="AH38" s="35">
        <f>$M$28/'Fixed data'!$C$7</f>
        <v>-1.777777777777778E-5</v>
      </c>
      <c r="AI38" s="35">
        <f>$M$28/'Fixed data'!$C$7</f>
        <v>-1.777777777777778E-5</v>
      </c>
      <c r="AJ38" s="35">
        <f>$M$28/'Fixed data'!$C$7</f>
        <v>-1.777777777777778E-5</v>
      </c>
      <c r="AK38" s="35">
        <f>$M$28/'Fixed data'!$C$7</f>
        <v>-1.777777777777778E-5</v>
      </c>
      <c r="AL38" s="35">
        <f>$M$28/'Fixed data'!$C$7</f>
        <v>-1.777777777777778E-5</v>
      </c>
      <c r="AM38" s="35">
        <f>$M$28/'Fixed data'!$C$7</f>
        <v>-1.777777777777778E-5</v>
      </c>
      <c r="AN38" s="35">
        <f>$M$28/'Fixed data'!$C$7</f>
        <v>-1.777777777777778E-5</v>
      </c>
      <c r="AO38" s="35">
        <f>$M$28/'Fixed data'!$C$7</f>
        <v>-1.777777777777778E-5</v>
      </c>
      <c r="AP38" s="35">
        <f>$M$28/'Fixed data'!$C$7</f>
        <v>-1.777777777777778E-5</v>
      </c>
      <c r="AQ38" s="35">
        <f>$M$28/'Fixed data'!$C$7</f>
        <v>-1.777777777777778E-5</v>
      </c>
      <c r="AR38" s="35">
        <f>$M$28/'Fixed data'!$C$7</f>
        <v>-1.777777777777778E-5</v>
      </c>
      <c r="AS38" s="35">
        <f>$M$28/'Fixed data'!$C$7</f>
        <v>-1.777777777777778E-5</v>
      </c>
      <c r="AT38" s="35">
        <f>$M$28/'Fixed data'!$C$7</f>
        <v>-1.777777777777778E-5</v>
      </c>
      <c r="AU38" s="35">
        <f>$M$28/'Fixed data'!$C$7</f>
        <v>-1.777777777777778E-5</v>
      </c>
      <c r="AV38" s="35">
        <f>$M$28/'Fixed data'!$C$7</f>
        <v>-1.777777777777778E-5</v>
      </c>
      <c r="AW38" s="35">
        <f>$M$28/'Fixed data'!$C$7</f>
        <v>-1.777777777777778E-5</v>
      </c>
      <c r="AX38" s="35">
        <f>$M$28/'Fixed data'!$C$7</f>
        <v>-1.777777777777778E-5</v>
      </c>
      <c r="AY38" s="35">
        <f>$M$28/'Fixed data'!$C$7</f>
        <v>-1.777777777777778E-5</v>
      </c>
      <c r="AZ38" s="35">
        <f>$M$28/'Fixed data'!$C$7</f>
        <v>-1.777777777777778E-5</v>
      </c>
      <c r="BA38" s="35">
        <f>$M$28/'Fixed data'!$C$7</f>
        <v>-1.777777777777778E-5</v>
      </c>
      <c r="BB38" s="35">
        <f>$M$28/'Fixed data'!$C$7</f>
        <v>-1.777777777777778E-5</v>
      </c>
      <c r="BC38" s="35">
        <f>$M$28/'Fixed data'!$C$7</f>
        <v>-1.777777777777778E-5</v>
      </c>
      <c r="BD38" s="35">
        <f>$M$28/'Fixed data'!$C$7</f>
        <v>-1.777777777777778E-5</v>
      </c>
      <c r="BE38" s="35"/>
    </row>
    <row r="39" spans="1:57" ht="16.5" hidden="1" customHeight="1" outlineLevel="1" x14ac:dyDescent="0.35">
      <c r="A39" s="108"/>
      <c r="B39" s="9" t="s">
        <v>111</v>
      </c>
      <c r="C39" s="11" t="s">
        <v>133</v>
      </c>
      <c r="D39" s="9" t="s">
        <v>40</v>
      </c>
      <c r="F39" s="35"/>
      <c r="G39" s="35"/>
      <c r="H39" s="35"/>
      <c r="I39" s="35"/>
      <c r="J39" s="35"/>
      <c r="K39" s="35"/>
      <c r="L39" s="35"/>
      <c r="M39" s="35"/>
      <c r="N39" s="35"/>
      <c r="O39" s="35">
        <f>$N$28/'Fixed data'!$C$7</f>
        <v>-1.777777777777778E-5</v>
      </c>
      <c r="P39" s="35">
        <f>$N$28/'Fixed data'!$C$7</f>
        <v>-1.777777777777778E-5</v>
      </c>
      <c r="Q39" s="35">
        <f>$N$28/'Fixed data'!$C$7</f>
        <v>-1.777777777777778E-5</v>
      </c>
      <c r="R39" s="35">
        <f>$N$28/'Fixed data'!$C$7</f>
        <v>-1.777777777777778E-5</v>
      </c>
      <c r="S39" s="35">
        <f>$N$28/'Fixed data'!$C$7</f>
        <v>-1.777777777777778E-5</v>
      </c>
      <c r="T39" s="35">
        <f>$N$28/'Fixed data'!$C$7</f>
        <v>-1.777777777777778E-5</v>
      </c>
      <c r="U39" s="35">
        <f>$N$28/'Fixed data'!$C$7</f>
        <v>-1.777777777777778E-5</v>
      </c>
      <c r="V39" s="35">
        <f>$N$28/'Fixed data'!$C$7</f>
        <v>-1.777777777777778E-5</v>
      </c>
      <c r="W39" s="35">
        <f>$N$28/'Fixed data'!$C$7</f>
        <v>-1.777777777777778E-5</v>
      </c>
      <c r="X39" s="35">
        <f>$N$28/'Fixed data'!$C$7</f>
        <v>-1.777777777777778E-5</v>
      </c>
      <c r="Y39" s="35">
        <f>$N$28/'Fixed data'!$C$7</f>
        <v>-1.777777777777778E-5</v>
      </c>
      <c r="Z39" s="35">
        <f>$N$28/'Fixed data'!$C$7</f>
        <v>-1.777777777777778E-5</v>
      </c>
      <c r="AA39" s="35">
        <f>$N$28/'Fixed data'!$C$7</f>
        <v>-1.777777777777778E-5</v>
      </c>
      <c r="AB39" s="35">
        <f>$N$28/'Fixed data'!$C$7</f>
        <v>-1.777777777777778E-5</v>
      </c>
      <c r="AC39" s="35">
        <f>$N$28/'Fixed data'!$C$7</f>
        <v>-1.777777777777778E-5</v>
      </c>
      <c r="AD39" s="35">
        <f>$N$28/'Fixed data'!$C$7</f>
        <v>-1.777777777777778E-5</v>
      </c>
      <c r="AE39" s="35">
        <f>$N$28/'Fixed data'!$C$7</f>
        <v>-1.777777777777778E-5</v>
      </c>
      <c r="AF39" s="35">
        <f>$N$28/'Fixed data'!$C$7</f>
        <v>-1.777777777777778E-5</v>
      </c>
      <c r="AG39" s="35">
        <f>$N$28/'Fixed data'!$C$7</f>
        <v>-1.777777777777778E-5</v>
      </c>
      <c r="AH39" s="35">
        <f>$N$28/'Fixed data'!$C$7</f>
        <v>-1.777777777777778E-5</v>
      </c>
      <c r="AI39" s="35">
        <f>$N$28/'Fixed data'!$C$7</f>
        <v>-1.777777777777778E-5</v>
      </c>
      <c r="AJ39" s="35">
        <f>$N$28/'Fixed data'!$C$7</f>
        <v>-1.777777777777778E-5</v>
      </c>
      <c r="AK39" s="35">
        <f>$N$28/'Fixed data'!$C$7</f>
        <v>-1.777777777777778E-5</v>
      </c>
      <c r="AL39" s="35">
        <f>$N$28/'Fixed data'!$C$7</f>
        <v>-1.777777777777778E-5</v>
      </c>
      <c r="AM39" s="35">
        <f>$N$28/'Fixed data'!$C$7</f>
        <v>-1.777777777777778E-5</v>
      </c>
      <c r="AN39" s="35">
        <f>$N$28/'Fixed data'!$C$7</f>
        <v>-1.777777777777778E-5</v>
      </c>
      <c r="AO39" s="35">
        <f>$N$28/'Fixed data'!$C$7</f>
        <v>-1.777777777777778E-5</v>
      </c>
      <c r="AP39" s="35">
        <f>$N$28/'Fixed data'!$C$7</f>
        <v>-1.777777777777778E-5</v>
      </c>
      <c r="AQ39" s="35">
        <f>$N$28/'Fixed data'!$C$7</f>
        <v>-1.777777777777778E-5</v>
      </c>
      <c r="AR39" s="35">
        <f>$N$28/'Fixed data'!$C$7</f>
        <v>-1.777777777777778E-5</v>
      </c>
      <c r="AS39" s="35">
        <f>$N$28/'Fixed data'!$C$7</f>
        <v>-1.777777777777778E-5</v>
      </c>
      <c r="AT39" s="35">
        <f>$N$28/'Fixed data'!$C$7</f>
        <v>-1.777777777777778E-5</v>
      </c>
      <c r="AU39" s="35">
        <f>$N$28/'Fixed data'!$C$7</f>
        <v>-1.777777777777778E-5</v>
      </c>
      <c r="AV39" s="35">
        <f>$N$28/'Fixed data'!$C$7</f>
        <v>-1.777777777777778E-5</v>
      </c>
      <c r="AW39" s="35">
        <f>$N$28/'Fixed data'!$C$7</f>
        <v>-1.777777777777778E-5</v>
      </c>
      <c r="AX39" s="35">
        <f>$N$28/'Fixed data'!$C$7</f>
        <v>-1.777777777777778E-5</v>
      </c>
      <c r="AY39" s="35">
        <f>$N$28/'Fixed data'!$C$7</f>
        <v>-1.777777777777778E-5</v>
      </c>
      <c r="AZ39" s="35">
        <f>$N$28/'Fixed data'!$C$7</f>
        <v>-1.777777777777778E-5</v>
      </c>
      <c r="BA39" s="35">
        <f>$N$28/'Fixed data'!$C$7</f>
        <v>-1.777777777777778E-5</v>
      </c>
      <c r="BB39" s="35">
        <f>$N$28/'Fixed data'!$C$7</f>
        <v>-1.777777777777778E-5</v>
      </c>
      <c r="BC39" s="35">
        <f>$N$28/'Fixed data'!$C$7</f>
        <v>-1.777777777777778E-5</v>
      </c>
      <c r="BD39" s="35">
        <f>$N$28/'Fixed data'!$C$7</f>
        <v>-1.777777777777778E-5</v>
      </c>
    </row>
    <row r="40" spans="1:57" ht="16.5" hidden="1" customHeight="1" outlineLevel="1" x14ac:dyDescent="0.35">
      <c r="A40" s="108"/>
      <c r="B40" s="9" t="s">
        <v>112</v>
      </c>
      <c r="C40" s="11" t="s">
        <v>134</v>
      </c>
      <c r="D40" s="9" t="s">
        <v>40</v>
      </c>
      <c r="F40" s="35"/>
      <c r="G40" s="35"/>
      <c r="H40" s="35"/>
      <c r="I40" s="35"/>
      <c r="J40" s="35"/>
      <c r="K40" s="35"/>
      <c r="L40" s="35"/>
      <c r="M40" s="35"/>
      <c r="N40" s="35"/>
      <c r="O40" s="35"/>
      <c r="P40" s="35">
        <f>$O$28/'Fixed data'!$C$7</f>
        <v>-1.777777777777778E-5</v>
      </c>
      <c r="Q40" s="35">
        <f>$O$28/'Fixed data'!$C$7</f>
        <v>-1.777777777777778E-5</v>
      </c>
      <c r="R40" s="35">
        <f>$O$28/'Fixed data'!$C$7</f>
        <v>-1.777777777777778E-5</v>
      </c>
      <c r="S40" s="35">
        <f>$O$28/'Fixed data'!$C$7</f>
        <v>-1.777777777777778E-5</v>
      </c>
      <c r="T40" s="35">
        <f>$O$28/'Fixed data'!$C$7</f>
        <v>-1.777777777777778E-5</v>
      </c>
      <c r="U40" s="35">
        <f>$O$28/'Fixed data'!$C$7</f>
        <v>-1.777777777777778E-5</v>
      </c>
      <c r="V40" s="35">
        <f>$O$28/'Fixed data'!$C$7</f>
        <v>-1.777777777777778E-5</v>
      </c>
      <c r="W40" s="35">
        <f>$O$28/'Fixed data'!$C$7</f>
        <v>-1.777777777777778E-5</v>
      </c>
      <c r="X40" s="35">
        <f>$O$28/'Fixed data'!$C$7</f>
        <v>-1.777777777777778E-5</v>
      </c>
      <c r="Y40" s="35">
        <f>$O$28/'Fixed data'!$C$7</f>
        <v>-1.777777777777778E-5</v>
      </c>
      <c r="Z40" s="35">
        <f>$O$28/'Fixed data'!$C$7</f>
        <v>-1.777777777777778E-5</v>
      </c>
      <c r="AA40" s="35">
        <f>$O$28/'Fixed data'!$C$7</f>
        <v>-1.777777777777778E-5</v>
      </c>
      <c r="AB40" s="35">
        <f>$O$28/'Fixed data'!$C$7</f>
        <v>-1.777777777777778E-5</v>
      </c>
      <c r="AC40" s="35">
        <f>$O$28/'Fixed data'!$C$7</f>
        <v>-1.777777777777778E-5</v>
      </c>
      <c r="AD40" s="35">
        <f>$O$28/'Fixed data'!$C$7</f>
        <v>-1.777777777777778E-5</v>
      </c>
      <c r="AE40" s="35">
        <f>$O$28/'Fixed data'!$C$7</f>
        <v>-1.777777777777778E-5</v>
      </c>
      <c r="AF40" s="35">
        <f>$O$28/'Fixed data'!$C$7</f>
        <v>-1.777777777777778E-5</v>
      </c>
      <c r="AG40" s="35">
        <f>$O$28/'Fixed data'!$C$7</f>
        <v>-1.777777777777778E-5</v>
      </c>
      <c r="AH40" s="35">
        <f>$O$28/'Fixed data'!$C$7</f>
        <v>-1.777777777777778E-5</v>
      </c>
      <c r="AI40" s="35">
        <f>$O$28/'Fixed data'!$C$7</f>
        <v>-1.777777777777778E-5</v>
      </c>
      <c r="AJ40" s="35">
        <f>$O$28/'Fixed data'!$C$7</f>
        <v>-1.777777777777778E-5</v>
      </c>
      <c r="AK40" s="35">
        <f>$O$28/'Fixed data'!$C$7</f>
        <v>-1.777777777777778E-5</v>
      </c>
      <c r="AL40" s="35">
        <f>$O$28/'Fixed data'!$C$7</f>
        <v>-1.777777777777778E-5</v>
      </c>
      <c r="AM40" s="35">
        <f>$O$28/'Fixed data'!$C$7</f>
        <v>-1.777777777777778E-5</v>
      </c>
      <c r="AN40" s="35">
        <f>$O$28/'Fixed data'!$C$7</f>
        <v>-1.777777777777778E-5</v>
      </c>
      <c r="AO40" s="35">
        <f>$O$28/'Fixed data'!$C$7</f>
        <v>-1.777777777777778E-5</v>
      </c>
      <c r="AP40" s="35">
        <f>$O$28/'Fixed data'!$C$7</f>
        <v>-1.777777777777778E-5</v>
      </c>
      <c r="AQ40" s="35">
        <f>$O$28/'Fixed data'!$C$7</f>
        <v>-1.777777777777778E-5</v>
      </c>
      <c r="AR40" s="35">
        <f>$O$28/'Fixed data'!$C$7</f>
        <v>-1.777777777777778E-5</v>
      </c>
      <c r="AS40" s="35">
        <f>$O$28/'Fixed data'!$C$7</f>
        <v>-1.777777777777778E-5</v>
      </c>
      <c r="AT40" s="35">
        <f>$O$28/'Fixed data'!$C$7</f>
        <v>-1.777777777777778E-5</v>
      </c>
      <c r="AU40" s="35">
        <f>$O$28/'Fixed data'!$C$7</f>
        <v>-1.777777777777778E-5</v>
      </c>
      <c r="AV40" s="35">
        <f>$O$28/'Fixed data'!$C$7</f>
        <v>-1.777777777777778E-5</v>
      </c>
      <c r="AW40" s="35">
        <f>$O$28/'Fixed data'!$C$7</f>
        <v>-1.777777777777778E-5</v>
      </c>
      <c r="AX40" s="35">
        <f>$O$28/'Fixed data'!$C$7</f>
        <v>-1.777777777777778E-5</v>
      </c>
      <c r="AY40" s="35">
        <f>$O$28/'Fixed data'!$C$7</f>
        <v>-1.777777777777778E-5</v>
      </c>
      <c r="AZ40" s="35">
        <f>$O$28/'Fixed data'!$C$7</f>
        <v>-1.777777777777778E-5</v>
      </c>
      <c r="BA40" s="35">
        <f>$O$28/'Fixed data'!$C$7</f>
        <v>-1.777777777777778E-5</v>
      </c>
      <c r="BB40" s="35">
        <f>$O$28/'Fixed data'!$C$7</f>
        <v>-1.777777777777778E-5</v>
      </c>
      <c r="BC40" s="35">
        <f>$O$28/'Fixed data'!$C$7</f>
        <v>-1.777777777777778E-5</v>
      </c>
      <c r="BD40" s="35">
        <f>$O$28/'Fixed data'!$C$7</f>
        <v>-1.777777777777778E-5</v>
      </c>
    </row>
    <row r="41" spans="1:57" ht="16.5" hidden="1" customHeight="1" outlineLevel="1" x14ac:dyDescent="0.35">
      <c r="A41" s="108"/>
      <c r="B41" s="9" t="s">
        <v>113</v>
      </c>
      <c r="C41" s="11" t="s">
        <v>135</v>
      </c>
      <c r="D41" s="9" t="s">
        <v>40</v>
      </c>
      <c r="F41" s="35"/>
      <c r="G41" s="35"/>
      <c r="H41" s="35"/>
      <c r="I41" s="35"/>
      <c r="J41" s="35"/>
      <c r="K41" s="35"/>
      <c r="L41" s="35"/>
      <c r="M41" s="35"/>
      <c r="N41" s="35"/>
      <c r="O41" s="35"/>
      <c r="P41" s="35"/>
      <c r="Q41" s="35">
        <f>$P$28/'Fixed data'!$C$7</f>
        <v>-1.777777777777778E-5</v>
      </c>
      <c r="R41" s="35">
        <f>$P$28/'Fixed data'!$C$7</f>
        <v>-1.777777777777778E-5</v>
      </c>
      <c r="S41" s="35">
        <f>$P$28/'Fixed data'!$C$7</f>
        <v>-1.777777777777778E-5</v>
      </c>
      <c r="T41" s="35">
        <f>$P$28/'Fixed data'!$C$7</f>
        <v>-1.777777777777778E-5</v>
      </c>
      <c r="U41" s="35">
        <f>$P$28/'Fixed data'!$C$7</f>
        <v>-1.777777777777778E-5</v>
      </c>
      <c r="V41" s="35">
        <f>$P$28/'Fixed data'!$C$7</f>
        <v>-1.777777777777778E-5</v>
      </c>
      <c r="W41" s="35">
        <f>$P$28/'Fixed data'!$C$7</f>
        <v>-1.777777777777778E-5</v>
      </c>
      <c r="X41" s="35">
        <f>$P$28/'Fixed data'!$C$7</f>
        <v>-1.777777777777778E-5</v>
      </c>
      <c r="Y41" s="35">
        <f>$P$28/'Fixed data'!$C$7</f>
        <v>-1.777777777777778E-5</v>
      </c>
      <c r="Z41" s="35">
        <f>$P$28/'Fixed data'!$C$7</f>
        <v>-1.777777777777778E-5</v>
      </c>
      <c r="AA41" s="35">
        <f>$P$28/'Fixed data'!$C$7</f>
        <v>-1.777777777777778E-5</v>
      </c>
      <c r="AB41" s="35">
        <f>$P$28/'Fixed data'!$C$7</f>
        <v>-1.777777777777778E-5</v>
      </c>
      <c r="AC41" s="35">
        <f>$P$28/'Fixed data'!$C$7</f>
        <v>-1.777777777777778E-5</v>
      </c>
      <c r="AD41" s="35">
        <f>$P$28/'Fixed data'!$C$7</f>
        <v>-1.777777777777778E-5</v>
      </c>
      <c r="AE41" s="35">
        <f>$P$28/'Fixed data'!$C$7</f>
        <v>-1.777777777777778E-5</v>
      </c>
      <c r="AF41" s="35">
        <f>$P$28/'Fixed data'!$C$7</f>
        <v>-1.777777777777778E-5</v>
      </c>
      <c r="AG41" s="35">
        <f>$P$28/'Fixed data'!$C$7</f>
        <v>-1.777777777777778E-5</v>
      </c>
      <c r="AH41" s="35">
        <f>$P$28/'Fixed data'!$C$7</f>
        <v>-1.777777777777778E-5</v>
      </c>
      <c r="AI41" s="35">
        <f>$P$28/'Fixed data'!$C$7</f>
        <v>-1.777777777777778E-5</v>
      </c>
      <c r="AJ41" s="35">
        <f>$P$28/'Fixed data'!$C$7</f>
        <v>-1.777777777777778E-5</v>
      </c>
      <c r="AK41" s="35">
        <f>$P$28/'Fixed data'!$C$7</f>
        <v>-1.777777777777778E-5</v>
      </c>
      <c r="AL41" s="35">
        <f>$P$28/'Fixed data'!$C$7</f>
        <v>-1.777777777777778E-5</v>
      </c>
      <c r="AM41" s="35">
        <f>$P$28/'Fixed data'!$C$7</f>
        <v>-1.777777777777778E-5</v>
      </c>
      <c r="AN41" s="35">
        <f>$P$28/'Fixed data'!$C$7</f>
        <v>-1.777777777777778E-5</v>
      </c>
      <c r="AO41" s="35">
        <f>$P$28/'Fixed data'!$C$7</f>
        <v>-1.777777777777778E-5</v>
      </c>
      <c r="AP41" s="35">
        <f>$P$28/'Fixed data'!$C$7</f>
        <v>-1.777777777777778E-5</v>
      </c>
      <c r="AQ41" s="35">
        <f>$P$28/'Fixed data'!$C$7</f>
        <v>-1.777777777777778E-5</v>
      </c>
      <c r="AR41" s="35">
        <f>$P$28/'Fixed data'!$C$7</f>
        <v>-1.777777777777778E-5</v>
      </c>
      <c r="AS41" s="35">
        <f>$P$28/'Fixed data'!$C$7</f>
        <v>-1.777777777777778E-5</v>
      </c>
      <c r="AT41" s="35">
        <f>$P$28/'Fixed data'!$C$7</f>
        <v>-1.777777777777778E-5</v>
      </c>
      <c r="AU41" s="35">
        <f>$P$28/'Fixed data'!$C$7</f>
        <v>-1.777777777777778E-5</v>
      </c>
      <c r="AV41" s="35">
        <f>$P$28/'Fixed data'!$C$7</f>
        <v>-1.777777777777778E-5</v>
      </c>
      <c r="AW41" s="35">
        <f>$P$28/'Fixed data'!$C$7</f>
        <v>-1.777777777777778E-5</v>
      </c>
      <c r="AX41" s="35">
        <f>$P$28/'Fixed data'!$C$7</f>
        <v>-1.777777777777778E-5</v>
      </c>
      <c r="AY41" s="35">
        <f>$P$28/'Fixed data'!$C$7</f>
        <v>-1.777777777777778E-5</v>
      </c>
      <c r="AZ41" s="35">
        <f>$P$28/'Fixed data'!$C$7</f>
        <v>-1.777777777777778E-5</v>
      </c>
      <c r="BA41" s="35">
        <f>$P$28/'Fixed data'!$C$7</f>
        <v>-1.777777777777778E-5</v>
      </c>
      <c r="BB41" s="35">
        <f>$P$28/'Fixed data'!$C$7</f>
        <v>-1.777777777777778E-5</v>
      </c>
      <c r="BC41" s="35">
        <f>$P$28/'Fixed data'!$C$7</f>
        <v>-1.777777777777778E-5</v>
      </c>
      <c r="BD41" s="35">
        <f>$P$28/'Fixed data'!$C$7</f>
        <v>-1.777777777777778E-5</v>
      </c>
    </row>
    <row r="42" spans="1:57" ht="16.5" hidden="1" customHeight="1" outlineLevel="1" x14ac:dyDescent="0.35">
      <c r="A42" s="108"/>
      <c r="B42" s="9" t="s">
        <v>114</v>
      </c>
      <c r="C42" s="11" t="s">
        <v>136</v>
      </c>
      <c r="D42" s="9" t="s">
        <v>40</v>
      </c>
      <c r="F42" s="35"/>
      <c r="G42" s="35"/>
      <c r="H42" s="35"/>
      <c r="I42" s="35"/>
      <c r="J42" s="35"/>
      <c r="K42" s="35"/>
      <c r="L42" s="35"/>
      <c r="M42" s="35"/>
      <c r="N42" s="35"/>
      <c r="O42" s="35"/>
      <c r="P42" s="35"/>
      <c r="Q42" s="35"/>
      <c r="R42" s="35">
        <f>$Q$28/'Fixed data'!$C$7</f>
        <v>-1.777777777777778E-5</v>
      </c>
      <c r="S42" s="35">
        <f>$Q$28/'Fixed data'!$C$7</f>
        <v>-1.777777777777778E-5</v>
      </c>
      <c r="T42" s="35">
        <f>$Q$28/'Fixed data'!$C$7</f>
        <v>-1.777777777777778E-5</v>
      </c>
      <c r="U42" s="35">
        <f>$Q$28/'Fixed data'!$C$7</f>
        <v>-1.777777777777778E-5</v>
      </c>
      <c r="V42" s="35">
        <f>$Q$28/'Fixed data'!$C$7</f>
        <v>-1.777777777777778E-5</v>
      </c>
      <c r="W42" s="35">
        <f>$Q$28/'Fixed data'!$C$7</f>
        <v>-1.777777777777778E-5</v>
      </c>
      <c r="X42" s="35">
        <f>$Q$28/'Fixed data'!$C$7</f>
        <v>-1.777777777777778E-5</v>
      </c>
      <c r="Y42" s="35">
        <f>$Q$28/'Fixed data'!$C$7</f>
        <v>-1.777777777777778E-5</v>
      </c>
      <c r="Z42" s="35">
        <f>$Q$28/'Fixed data'!$C$7</f>
        <v>-1.777777777777778E-5</v>
      </c>
      <c r="AA42" s="35">
        <f>$Q$28/'Fixed data'!$C$7</f>
        <v>-1.777777777777778E-5</v>
      </c>
      <c r="AB42" s="35">
        <f>$Q$28/'Fixed data'!$C$7</f>
        <v>-1.777777777777778E-5</v>
      </c>
      <c r="AC42" s="35">
        <f>$Q$28/'Fixed data'!$C$7</f>
        <v>-1.777777777777778E-5</v>
      </c>
      <c r="AD42" s="35">
        <f>$Q$28/'Fixed data'!$C$7</f>
        <v>-1.777777777777778E-5</v>
      </c>
      <c r="AE42" s="35">
        <f>$Q$28/'Fixed data'!$C$7</f>
        <v>-1.777777777777778E-5</v>
      </c>
      <c r="AF42" s="35">
        <f>$Q$28/'Fixed data'!$C$7</f>
        <v>-1.777777777777778E-5</v>
      </c>
      <c r="AG42" s="35">
        <f>$Q$28/'Fixed data'!$C$7</f>
        <v>-1.777777777777778E-5</v>
      </c>
      <c r="AH42" s="35">
        <f>$Q$28/'Fixed data'!$C$7</f>
        <v>-1.777777777777778E-5</v>
      </c>
      <c r="AI42" s="35">
        <f>$Q$28/'Fixed data'!$C$7</f>
        <v>-1.777777777777778E-5</v>
      </c>
      <c r="AJ42" s="35">
        <f>$Q$28/'Fixed data'!$C$7</f>
        <v>-1.777777777777778E-5</v>
      </c>
      <c r="AK42" s="35">
        <f>$Q$28/'Fixed data'!$C$7</f>
        <v>-1.777777777777778E-5</v>
      </c>
      <c r="AL42" s="35">
        <f>$Q$28/'Fixed data'!$C$7</f>
        <v>-1.777777777777778E-5</v>
      </c>
      <c r="AM42" s="35">
        <f>$Q$28/'Fixed data'!$C$7</f>
        <v>-1.777777777777778E-5</v>
      </c>
      <c r="AN42" s="35">
        <f>$Q$28/'Fixed data'!$C$7</f>
        <v>-1.777777777777778E-5</v>
      </c>
      <c r="AO42" s="35">
        <f>$Q$28/'Fixed data'!$C$7</f>
        <v>-1.777777777777778E-5</v>
      </c>
      <c r="AP42" s="35">
        <f>$Q$28/'Fixed data'!$C$7</f>
        <v>-1.777777777777778E-5</v>
      </c>
      <c r="AQ42" s="35">
        <f>$Q$28/'Fixed data'!$C$7</f>
        <v>-1.777777777777778E-5</v>
      </c>
      <c r="AR42" s="35">
        <f>$Q$28/'Fixed data'!$C$7</f>
        <v>-1.777777777777778E-5</v>
      </c>
      <c r="AS42" s="35">
        <f>$Q$28/'Fixed data'!$C$7</f>
        <v>-1.777777777777778E-5</v>
      </c>
      <c r="AT42" s="35">
        <f>$Q$28/'Fixed data'!$C$7</f>
        <v>-1.777777777777778E-5</v>
      </c>
      <c r="AU42" s="35">
        <f>$Q$28/'Fixed data'!$C$7</f>
        <v>-1.777777777777778E-5</v>
      </c>
      <c r="AV42" s="35">
        <f>$Q$28/'Fixed data'!$C$7</f>
        <v>-1.777777777777778E-5</v>
      </c>
      <c r="AW42" s="35">
        <f>$Q$28/'Fixed data'!$C$7</f>
        <v>-1.777777777777778E-5</v>
      </c>
      <c r="AX42" s="35">
        <f>$Q$28/'Fixed data'!$C$7</f>
        <v>-1.777777777777778E-5</v>
      </c>
      <c r="AY42" s="35">
        <f>$Q$28/'Fixed data'!$C$7</f>
        <v>-1.777777777777778E-5</v>
      </c>
      <c r="AZ42" s="35">
        <f>$Q$28/'Fixed data'!$C$7</f>
        <v>-1.777777777777778E-5</v>
      </c>
      <c r="BA42" s="35">
        <f>$Q$28/'Fixed data'!$C$7</f>
        <v>-1.777777777777778E-5</v>
      </c>
      <c r="BB42" s="35">
        <f>$Q$28/'Fixed data'!$C$7</f>
        <v>-1.777777777777778E-5</v>
      </c>
      <c r="BC42" s="35">
        <f>$Q$28/'Fixed data'!$C$7</f>
        <v>-1.777777777777778E-5</v>
      </c>
      <c r="BD42" s="35">
        <f>$Q$28/'Fixed data'!$C$7</f>
        <v>-1.777777777777778E-5</v>
      </c>
    </row>
    <row r="43" spans="1:57" ht="16.5" hidden="1" customHeight="1" outlineLevel="1" x14ac:dyDescent="0.35">
      <c r="A43" s="108"/>
      <c r="B43" s="9" t="s">
        <v>115</v>
      </c>
      <c r="C43" s="11" t="s">
        <v>137</v>
      </c>
      <c r="D43" s="9" t="s">
        <v>40</v>
      </c>
      <c r="F43" s="35"/>
      <c r="G43" s="35"/>
      <c r="H43" s="35"/>
      <c r="I43" s="35"/>
      <c r="J43" s="35"/>
      <c r="K43" s="35"/>
      <c r="L43" s="35"/>
      <c r="M43" s="35"/>
      <c r="N43" s="35"/>
      <c r="O43" s="35"/>
      <c r="P43" s="35"/>
      <c r="Q43" s="35"/>
      <c r="R43" s="35"/>
      <c r="S43" s="35">
        <f>$R$28/'Fixed data'!$C$7</f>
        <v>-1.777777777777778E-5</v>
      </c>
      <c r="T43" s="35">
        <f>$R$28/'Fixed data'!$C$7</f>
        <v>-1.777777777777778E-5</v>
      </c>
      <c r="U43" s="35">
        <f>$R$28/'Fixed data'!$C$7</f>
        <v>-1.777777777777778E-5</v>
      </c>
      <c r="V43" s="35">
        <f>$R$28/'Fixed data'!$C$7</f>
        <v>-1.777777777777778E-5</v>
      </c>
      <c r="W43" s="35">
        <f>$R$28/'Fixed data'!$C$7</f>
        <v>-1.777777777777778E-5</v>
      </c>
      <c r="X43" s="35">
        <f>$R$28/'Fixed data'!$C$7</f>
        <v>-1.777777777777778E-5</v>
      </c>
      <c r="Y43" s="35">
        <f>$R$28/'Fixed data'!$C$7</f>
        <v>-1.777777777777778E-5</v>
      </c>
      <c r="Z43" s="35">
        <f>$R$28/'Fixed data'!$C$7</f>
        <v>-1.777777777777778E-5</v>
      </c>
      <c r="AA43" s="35">
        <f>$R$28/'Fixed data'!$C$7</f>
        <v>-1.777777777777778E-5</v>
      </c>
      <c r="AB43" s="35">
        <f>$R$28/'Fixed data'!$C$7</f>
        <v>-1.777777777777778E-5</v>
      </c>
      <c r="AC43" s="35">
        <f>$R$28/'Fixed data'!$C$7</f>
        <v>-1.777777777777778E-5</v>
      </c>
      <c r="AD43" s="35">
        <f>$R$28/'Fixed data'!$C$7</f>
        <v>-1.777777777777778E-5</v>
      </c>
      <c r="AE43" s="35">
        <f>$R$28/'Fixed data'!$C$7</f>
        <v>-1.777777777777778E-5</v>
      </c>
      <c r="AF43" s="35">
        <f>$R$28/'Fixed data'!$C$7</f>
        <v>-1.777777777777778E-5</v>
      </c>
      <c r="AG43" s="35">
        <f>$R$28/'Fixed data'!$C$7</f>
        <v>-1.777777777777778E-5</v>
      </c>
      <c r="AH43" s="35">
        <f>$R$28/'Fixed data'!$C$7</f>
        <v>-1.777777777777778E-5</v>
      </c>
      <c r="AI43" s="35">
        <f>$R$28/'Fixed data'!$C$7</f>
        <v>-1.777777777777778E-5</v>
      </c>
      <c r="AJ43" s="35">
        <f>$R$28/'Fixed data'!$C$7</f>
        <v>-1.777777777777778E-5</v>
      </c>
      <c r="AK43" s="35">
        <f>$R$28/'Fixed data'!$C$7</f>
        <v>-1.777777777777778E-5</v>
      </c>
      <c r="AL43" s="35">
        <f>$R$28/'Fixed data'!$C$7</f>
        <v>-1.777777777777778E-5</v>
      </c>
      <c r="AM43" s="35">
        <f>$R$28/'Fixed data'!$C$7</f>
        <v>-1.777777777777778E-5</v>
      </c>
      <c r="AN43" s="35">
        <f>$R$28/'Fixed data'!$C$7</f>
        <v>-1.777777777777778E-5</v>
      </c>
      <c r="AO43" s="35">
        <f>$R$28/'Fixed data'!$C$7</f>
        <v>-1.777777777777778E-5</v>
      </c>
      <c r="AP43" s="35">
        <f>$R$28/'Fixed data'!$C$7</f>
        <v>-1.777777777777778E-5</v>
      </c>
      <c r="AQ43" s="35">
        <f>$R$28/'Fixed data'!$C$7</f>
        <v>-1.777777777777778E-5</v>
      </c>
      <c r="AR43" s="35">
        <f>$R$28/'Fixed data'!$C$7</f>
        <v>-1.777777777777778E-5</v>
      </c>
      <c r="AS43" s="35">
        <f>$R$28/'Fixed data'!$C$7</f>
        <v>-1.777777777777778E-5</v>
      </c>
      <c r="AT43" s="35">
        <f>$R$28/'Fixed data'!$C$7</f>
        <v>-1.777777777777778E-5</v>
      </c>
      <c r="AU43" s="35">
        <f>$R$28/'Fixed data'!$C$7</f>
        <v>-1.777777777777778E-5</v>
      </c>
      <c r="AV43" s="35">
        <f>$R$28/'Fixed data'!$C$7</f>
        <v>-1.777777777777778E-5</v>
      </c>
      <c r="AW43" s="35">
        <f>$R$28/'Fixed data'!$C$7</f>
        <v>-1.777777777777778E-5</v>
      </c>
      <c r="AX43" s="35">
        <f>$R$28/'Fixed data'!$C$7</f>
        <v>-1.777777777777778E-5</v>
      </c>
      <c r="AY43" s="35">
        <f>$R$28/'Fixed data'!$C$7</f>
        <v>-1.777777777777778E-5</v>
      </c>
      <c r="AZ43" s="35">
        <f>$R$28/'Fixed data'!$C$7</f>
        <v>-1.777777777777778E-5</v>
      </c>
      <c r="BA43" s="35">
        <f>$R$28/'Fixed data'!$C$7</f>
        <v>-1.777777777777778E-5</v>
      </c>
      <c r="BB43" s="35">
        <f>$R$28/'Fixed data'!$C$7</f>
        <v>-1.777777777777778E-5</v>
      </c>
      <c r="BC43" s="35">
        <f>$R$28/'Fixed data'!$C$7</f>
        <v>-1.777777777777778E-5</v>
      </c>
      <c r="BD43" s="35">
        <f>$R$28/'Fixed data'!$C$7</f>
        <v>-1.777777777777778E-5</v>
      </c>
    </row>
    <row r="44" spans="1:57" ht="16.5" hidden="1" customHeight="1" outlineLevel="1" x14ac:dyDescent="0.35">
      <c r="A44" s="108"/>
      <c r="B44" s="9" t="s">
        <v>116</v>
      </c>
      <c r="C44" s="11" t="s">
        <v>138</v>
      </c>
      <c r="D44" s="9" t="s">
        <v>40</v>
      </c>
      <c r="F44" s="35"/>
      <c r="G44" s="35"/>
      <c r="H44" s="35"/>
      <c r="I44" s="35"/>
      <c r="J44" s="35"/>
      <c r="K44" s="35"/>
      <c r="L44" s="35"/>
      <c r="M44" s="35"/>
      <c r="N44" s="35"/>
      <c r="O44" s="35"/>
      <c r="P44" s="35"/>
      <c r="Q44" s="35"/>
      <c r="R44" s="35"/>
      <c r="S44" s="35"/>
      <c r="T44" s="35">
        <f>$S$28/'Fixed data'!$C$7</f>
        <v>-1.777777777777778E-5</v>
      </c>
      <c r="U44" s="35">
        <f>$S$28/'Fixed data'!$C$7</f>
        <v>-1.777777777777778E-5</v>
      </c>
      <c r="V44" s="35">
        <f>$S$28/'Fixed data'!$C$7</f>
        <v>-1.777777777777778E-5</v>
      </c>
      <c r="W44" s="35">
        <f>$S$28/'Fixed data'!$C$7</f>
        <v>-1.777777777777778E-5</v>
      </c>
      <c r="X44" s="35">
        <f>$S$28/'Fixed data'!$C$7</f>
        <v>-1.777777777777778E-5</v>
      </c>
      <c r="Y44" s="35">
        <f>$S$28/'Fixed data'!$C$7</f>
        <v>-1.777777777777778E-5</v>
      </c>
      <c r="Z44" s="35">
        <f>$S$28/'Fixed data'!$C$7</f>
        <v>-1.777777777777778E-5</v>
      </c>
      <c r="AA44" s="35">
        <f>$S$28/'Fixed data'!$C$7</f>
        <v>-1.777777777777778E-5</v>
      </c>
      <c r="AB44" s="35">
        <f>$S$28/'Fixed data'!$C$7</f>
        <v>-1.777777777777778E-5</v>
      </c>
      <c r="AC44" s="35">
        <f>$S$28/'Fixed data'!$C$7</f>
        <v>-1.777777777777778E-5</v>
      </c>
      <c r="AD44" s="35">
        <f>$S$28/'Fixed data'!$C$7</f>
        <v>-1.777777777777778E-5</v>
      </c>
      <c r="AE44" s="35">
        <f>$S$28/'Fixed data'!$C$7</f>
        <v>-1.777777777777778E-5</v>
      </c>
      <c r="AF44" s="35">
        <f>$S$28/'Fixed data'!$C$7</f>
        <v>-1.777777777777778E-5</v>
      </c>
      <c r="AG44" s="35">
        <f>$S$28/'Fixed data'!$C$7</f>
        <v>-1.777777777777778E-5</v>
      </c>
      <c r="AH44" s="35">
        <f>$S$28/'Fixed data'!$C$7</f>
        <v>-1.777777777777778E-5</v>
      </c>
      <c r="AI44" s="35">
        <f>$S$28/'Fixed data'!$C$7</f>
        <v>-1.777777777777778E-5</v>
      </c>
      <c r="AJ44" s="35">
        <f>$S$28/'Fixed data'!$C$7</f>
        <v>-1.777777777777778E-5</v>
      </c>
      <c r="AK44" s="35">
        <f>$S$28/'Fixed data'!$C$7</f>
        <v>-1.777777777777778E-5</v>
      </c>
      <c r="AL44" s="35">
        <f>$S$28/'Fixed data'!$C$7</f>
        <v>-1.777777777777778E-5</v>
      </c>
      <c r="AM44" s="35">
        <f>$S$28/'Fixed data'!$C$7</f>
        <v>-1.777777777777778E-5</v>
      </c>
      <c r="AN44" s="35">
        <f>$S$28/'Fixed data'!$C$7</f>
        <v>-1.777777777777778E-5</v>
      </c>
      <c r="AO44" s="35">
        <f>$S$28/'Fixed data'!$C$7</f>
        <v>-1.777777777777778E-5</v>
      </c>
      <c r="AP44" s="35">
        <f>$S$28/'Fixed data'!$C$7</f>
        <v>-1.777777777777778E-5</v>
      </c>
      <c r="AQ44" s="35">
        <f>$S$28/'Fixed data'!$C$7</f>
        <v>-1.777777777777778E-5</v>
      </c>
      <c r="AR44" s="35">
        <f>$S$28/'Fixed data'!$C$7</f>
        <v>-1.777777777777778E-5</v>
      </c>
      <c r="AS44" s="35">
        <f>$S$28/'Fixed data'!$C$7</f>
        <v>-1.777777777777778E-5</v>
      </c>
      <c r="AT44" s="35">
        <f>$S$28/'Fixed data'!$C$7</f>
        <v>-1.777777777777778E-5</v>
      </c>
      <c r="AU44" s="35">
        <f>$S$28/'Fixed data'!$C$7</f>
        <v>-1.777777777777778E-5</v>
      </c>
      <c r="AV44" s="35">
        <f>$S$28/'Fixed data'!$C$7</f>
        <v>-1.777777777777778E-5</v>
      </c>
      <c r="AW44" s="35">
        <f>$S$28/'Fixed data'!$C$7</f>
        <v>-1.777777777777778E-5</v>
      </c>
      <c r="AX44" s="35">
        <f>$S$28/'Fixed data'!$C$7</f>
        <v>-1.777777777777778E-5</v>
      </c>
      <c r="AY44" s="35">
        <f>$S$28/'Fixed data'!$C$7</f>
        <v>-1.777777777777778E-5</v>
      </c>
      <c r="AZ44" s="35">
        <f>$S$28/'Fixed data'!$C$7</f>
        <v>-1.777777777777778E-5</v>
      </c>
      <c r="BA44" s="35">
        <f>$S$28/'Fixed data'!$C$7</f>
        <v>-1.777777777777778E-5</v>
      </c>
      <c r="BB44" s="35">
        <f>$S$28/'Fixed data'!$C$7</f>
        <v>-1.777777777777778E-5</v>
      </c>
      <c r="BC44" s="35">
        <f>$S$28/'Fixed data'!$C$7</f>
        <v>-1.777777777777778E-5</v>
      </c>
      <c r="BD44" s="35">
        <f>$S$28/'Fixed data'!$C$7</f>
        <v>-1.777777777777778E-5</v>
      </c>
    </row>
    <row r="45" spans="1:57" ht="16.5" hidden="1" customHeight="1" outlineLevel="1" x14ac:dyDescent="0.35">
      <c r="A45" s="108"/>
      <c r="B45" s="9" t="s">
        <v>117</v>
      </c>
      <c r="C45" s="11" t="s">
        <v>139</v>
      </c>
      <c r="D45" s="9" t="s">
        <v>40</v>
      </c>
      <c r="F45" s="35"/>
      <c r="G45" s="35"/>
      <c r="H45" s="35"/>
      <c r="I45" s="35"/>
      <c r="J45" s="35"/>
      <c r="K45" s="35"/>
      <c r="L45" s="35"/>
      <c r="M45" s="35"/>
      <c r="N45" s="35"/>
      <c r="O45" s="35"/>
      <c r="P45" s="35"/>
      <c r="Q45" s="35"/>
      <c r="R45" s="35"/>
      <c r="S45" s="35"/>
      <c r="T45" s="35"/>
      <c r="U45" s="35">
        <f>$T$28/'Fixed data'!$C$7</f>
        <v>-1.777777777777778E-5</v>
      </c>
      <c r="V45" s="35">
        <f>$T$28/'Fixed data'!$C$7</f>
        <v>-1.777777777777778E-5</v>
      </c>
      <c r="W45" s="35">
        <f>$T$28/'Fixed data'!$C$7</f>
        <v>-1.777777777777778E-5</v>
      </c>
      <c r="X45" s="35">
        <f>$T$28/'Fixed data'!$C$7</f>
        <v>-1.777777777777778E-5</v>
      </c>
      <c r="Y45" s="35">
        <f>$T$28/'Fixed data'!$C$7</f>
        <v>-1.777777777777778E-5</v>
      </c>
      <c r="Z45" s="35">
        <f>$T$28/'Fixed data'!$C$7</f>
        <v>-1.777777777777778E-5</v>
      </c>
      <c r="AA45" s="35">
        <f>$T$28/'Fixed data'!$C$7</f>
        <v>-1.777777777777778E-5</v>
      </c>
      <c r="AB45" s="35">
        <f>$T$28/'Fixed data'!$C$7</f>
        <v>-1.777777777777778E-5</v>
      </c>
      <c r="AC45" s="35">
        <f>$T$28/'Fixed data'!$C$7</f>
        <v>-1.777777777777778E-5</v>
      </c>
      <c r="AD45" s="35">
        <f>$T$28/'Fixed data'!$C$7</f>
        <v>-1.777777777777778E-5</v>
      </c>
      <c r="AE45" s="35">
        <f>$T$28/'Fixed data'!$C$7</f>
        <v>-1.777777777777778E-5</v>
      </c>
      <c r="AF45" s="35">
        <f>$T$28/'Fixed data'!$C$7</f>
        <v>-1.777777777777778E-5</v>
      </c>
      <c r="AG45" s="35">
        <f>$T$28/'Fixed data'!$C$7</f>
        <v>-1.777777777777778E-5</v>
      </c>
      <c r="AH45" s="35">
        <f>$T$28/'Fixed data'!$C$7</f>
        <v>-1.777777777777778E-5</v>
      </c>
      <c r="AI45" s="35">
        <f>$T$28/'Fixed data'!$C$7</f>
        <v>-1.777777777777778E-5</v>
      </c>
      <c r="AJ45" s="35">
        <f>$T$28/'Fixed data'!$C$7</f>
        <v>-1.777777777777778E-5</v>
      </c>
      <c r="AK45" s="35">
        <f>$T$28/'Fixed data'!$C$7</f>
        <v>-1.777777777777778E-5</v>
      </c>
      <c r="AL45" s="35">
        <f>$T$28/'Fixed data'!$C$7</f>
        <v>-1.777777777777778E-5</v>
      </c>
      <c r="AM45" s="35">
        <f>$T$28/'Fixed data'!$C$7</f>
        <v>-1.777777777777778E-5</v>
      </c>
      <c r="AN45" s="35">
        <f>$T$28/'Fixed data'!$C$7</f>
        <v>-1.777777777777778E-5</v>
      </c>
      <c r="AO45" s="35">
        <f>$T$28/'Fixed data'!$C$7</f>
        <v>-1.777777777777778E-5</v>
      </c>
      <c r="AP45" s="35">
        <f>$T$28/'Fixed data'!$C$7</f>
        <v>-1.777777777777778E-5</v>
      </c>
      <c r="AQ45" s="35">
        <f>$T$28/'Fixed data'!$C$7</f>
        <v>-1.777777777777778E-5</v>
      </c>
      <c r="AR45" s="35">
        <f>$T$28/'Fixed data'!$C$7</f>
        <v>-1.777777777777778E-5</v>
      </c>
      <c r="AS45" s="35">
        <f>$T$28/'Fixed data'!$C$7</f>
        <v>-1.777777777777778E-5</v>
      </c>
      <c r="AT45" s="35">
        <f>$T$28/'Fixed data'!$C$7</f>
        <v>-1.777777777777778E-5</v>
      </c>
      <c r="AU45" s="35">
        <f>$T$28/'Fixed data'!$C$7</f>
        <v>-1.777777777777778E-5</v>
      </c>
      <c r="AV45" s="35">
        <f>$T$28/'Fixed data'!$C$7</f>
        <v>-1.777777777777778E-5</v>
      </c>
      <c r="AW45" s="35">
        <f>$T$28/'Fixed data'!$C$7</f>
        <v>-1.777777777777778E-5</v>
      </c>
      <c r="AX45" s="35">
        <f>$T$28/'Fixed data'!$C$7</f>
        <v>-1.777777777777778E-5</v>
      </c>
      <c r="AY45" s="35">
        <f>$T$28/'Fixed data'!$C$7</f>
        <v>-1.777777777777778E-5</v>
      </c>
      <c r="AZ45" s="35">
        <f>$T$28/'Fixed data'!$C$7</f>
        <v>-1.777777777777778E-5</v>
      </c>
      <c r="BA45" s="35">
        <f>$T$28/'Fixed data'!$C$7</f>
        <v>-1.777777777777778E-5</v>
      </c>
      <c r="BB45" s="35">
        <f>$T$28/'Fixed data'!$C$7</f>
        <v>-1.777777777777778E-5</v>
      </c>
      <c r="BC45" s="35">
        <f>$T$28/'Fixed data'!$C$7</f>
        <v>-1.777777777777778E-5</v>
      </c>
      <c r="BD45" s="35">
        <f>$T$28/'Fixed data'!$C$7</f>
        <v>-1.777777777777778E-5</v>
      </c>
    </row>
    <row r="46" spans="1:57" ht="16.5" hidden="1" customHeight="1" outlineLevel="1" x14ac:dyDescent="0.35">
      <c r="A46" s="108"/>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-1.777777777777778E-5</v>
      </c>
      <c r="W46" s="35">
        <f>$U$28/'Fixed data'!$C$7</f>
        <v>-1.777777777777778E-5</v>
      </c>
      <c r="X46" s="35">
        <f>$U$28/'Fixed data'!$C$7</f>
        <v>-1.777777777777778E-5</v>
      </c>
      <c r="Y46" s="35">
        <f>$U$28/'Fixed data'!$C$7</f>
        <v>-1.777777777777778E-5</v>
      </c>
      <c r="Z46" s="35">
        <f>$U$28/'Fixed data'!$C$7</f>
        <v>-1.777777777777778E-5</v>
      </c>
      <c r="AA46" s="35">
        <f>$U$28/'Fixed data'!$C$7</f>
        <v>-1.777777777777778E-5</v>
      </c>
      <c r="AB46" s="35">
        <f>$U$28/'Fixed data'!$C$7</f>
        <v>-1.777777777777778E-5</v>
      </c>
      <c r="AC46" s="35">
        <f>$U$28/'Fixed data'!$C$7</f>
        <v>-1.777777777777778E-5</v>
      </c>
      <c r="AD46" s="35">
        <f>$U$28/'Fixed data'!$C$7</f>
        <v>-1.777777777777778E-5</v>
      </c>
      <c r="AE46" s="35">
        <f>$U$28/'Fixed data'!$C$7</f>
        <v>-1.777777777777778E-5</v>
      </c>
      <c r="AF46" s="35">
        <f>$U$28/'Fixed data'!$C$7</f>
        <v>-1.777777777777778E-5</v>
      </c>
      <c r="AG46" s="35">
        <f>$U$28/'Fixed data'!$C$7</f>
        <v>-1.777777777777778E-5</v>
      </c>
      <c r="AH46" s="35">
        <f>$U$28/'Fixed data'!$C$7</f>
        <v>-1.777777777777778E-5</v>
      </c>
      <c r="AI46" s="35">
        <f>$U$28/'Fixed data'!$C$7</f>
        <v>-1.777777777777778E-5</v>
      </c>
      <c r="AJ46" s="35">
        <f>$U$28/'Fixed data'!$C$7</f>
        <v>-1.777777777777778E-5</v>
      </c>
      <c r="AK46" s="35">
        <f>$U$28/'Fixed data'!$C$7</f>
        <v>-1.777777777777778E-5</v>
      </c>
      <c r="AL46" s="35">
        <f>$U$28/'Fixed data'!$C$7</f>
        <v>-1.777777777777778E-5</v>
      </c>
      <c r="AM46" s="35">
        <f>$U$28/'Fixed data'!$C$7</f>
        <v>-1.777777777777778E-5</v>
      </c>
      <c r="AN46" s="35">
        <f>$U$28/'Fixed data'!$C$7</f>
        <v>-1.777777777777778E-5</v>
      </c>
      <c r="AO46" s="35">
        <f>$U$28/'Fixed data'!$C$7</f>
        <v>-1.777777777777778E-5</v>
      </c>
      <c r="AP46" s="35">
        <f>$U$28/'Fixed data'!$C$7</f>
        <v>-1.777777777777778E-5</v>
      </c>
      <c r="AQ46" s="35">
        <f>$U$28/'Fixed data'!$C$7</f>
        <v>-1.777777777777778E-5</v>
      </c>
      <c r="AR46" s="35">
        <f>$U$28/'Fixed data'!$C$7</f>
        <v>-1.777777777777778E-5</v>
      </c>
      <c r="AS46" s="35">
        <f>$U$28/'Fixed data'!$C$7</f>
        <v>-1.777777777777778E-5</v>
      </c>
      <c r="AT46" s="35">
        <f>$U$28/'Fixed data'!$C$7</f>
        <v>-1.777777777777778E-5</v>
      </c>
      <c r="AU46" s="35">
        <f>$U$28/'Fixed data'!$C$7</f>
        <v>-1.777777777777778E-5</v>
      </c>
      <c r="AV46" s="35">
        <f>$U$28/'Fixed data'!$C$7</f>
        <v>-1.777777777777778E-5</v>
      </c>
      <c r="AW46" s="35">
        <f>$U$28/'Fixed data'!$C$7</f>
        <v>-1.777777777777778E-5</v>
      </c>
      <c r="AX46" s="35">
        <f>$U$28/'Fixed data'!$C$7</f>
        <v>-1.777777777777778E-5</v>
      </c>
      <c r="AY46" s="35">
        <f>$U$28/'Fixed data'!$C$7</f>
        <v>-1.777777777777778E-5</v>
      </c>
      <c r="AZ46" s="35">
        <f>$U$28/'Fixed data'!$C$7</f>
        <v>-1.777777777777778E-5</v>
      </c>
      <c r="BA46" s="35">
        <f>$U$28/'Fixed data'!$C$7</f>
        <v>-1.777777777777778E-5</v>
      </c>
      <c r="BB46" s="35">
        <f>$U$28/'Fixed data'!$C$7</f>
        <v>-1.777777777777778E-5</v>
      </c>
      <c r="BC46" s="35">
        <f>$U$28/'Fixed data'!$C$7</f>
        <v>-1.777777777777778E-5</v>
      </c>
      <c r="BD46" s="35">
        <f>$U$28/'Fixed data'!$C$7</f>
        <v>-1.777777777777778E-5</v>
      </c>
    </row>
    <row r="47" spans="1:57" ht="16.5" hidden="1" customHeight="1" outlineLevel="1" x14ac:dyDescent="0.35">
      <c r="A47" s="108"/>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-1.777777777777778E-5</v>
      </c>
      <c r="X47" s="35">
        <f>$V$28/'Fixed data'!$C$7</f>
        <v>-1.777777777777778E-5</v>
      </c>
      <c r="Y47" s="35">
        <f>$V$28/'Fixed data'!$C$7</f>
        <v>-1.777777777777778E-5</v>
      </c>
      <c r="Z47" s="35">
        <f>$V$28/'Fixed data'!$C$7</f>
        <v>-1.777777777777778E-5</v>
      </c>
      <c r="AA47" s="35">
        <f>$V$28/'Fixed data'!$C$7</f>
        <v>-1.777777777777778E-5</v>
      </c>
      <c r="AB47" s="35">
        <f>$V$28/'Fixed data'!$C$7</f>
        <v>-1.777777777777778E-5</v>
      </c>
      <c r="AC47" s="35">
        <f>$V$28/'Fixed data'!$C$7</f>
        <v>-1.777777777777778E-5</v>
      </c>
      <c r="AD47" s="35">
        <f>$V$28/'Fixed data'!$C$7</f>
        <v>-1.777777777777778E-5</v>
      </c>
      <c r="AE47" s="35">
        <f>$V$28/'Fixed data'!$C$7</f>
        <v>-1.777777777777778E-5</v>
      </c>
      <c r="AF47" s="35">
        <f>$V$28/'Fixed data'!$C$7</f>
        <v>-1.777777777777778E-5</v>
      </c>
      <c r="AG47" s="35">
        <f>$V$28/'Fixed data'!$C$7</f>
        <v>-1.777777777777778E-5</v>
      </c>
      <c r="AH47" s="35">
        <f>$V$28/'Fixed data'!$C$7</f>
        <v>-1.777777777777778E-5</v>
      </c>
      <c r="AI47" s="35">
        <f>$V$28/'Fixed data'!$C$7</f>
        <v>-1.777777777777778E-5</v>
      </c>
      <c r="AJ47" s="35">
        <f>$V$28/'Fixed data'!$C$7</f>
        <v>-1.777777777777778E-5</v>
      </c>
      <c r="AK47" s="35">
        <f>$V$28/'Fixed data'!$C$7</f>
        <v>-1.777777777777778E-5</v>
      </c>
      <c r="AL47" s="35">
        <f>$V$28/'Fixed data'!$C$7</f>
        <v>-1.777777777777778E-5</v>
      </c>
      <c r="AM47" s="35">
        <f>$V$28/'Fixed data'!$C$7</f>
        <v>-1.777777777777778E-5</v>
      </c>
      <c r="AN47" s="35">
        <f>$V$28/'Fixed data'!$C$7</f>
        <v>-1.777777777777778E-5</v>
      </c>
      <c r="AO47" s="35">
        <f>$V$28/'Fixed data'!$C$7</f>
        <v>-1.777777777777778E-5</v>
      </c>
      <c r="AP47" s="35">
        <f>$V$28/'Fixed data'!$C$7</f>
        <v>-1.777777777777778E-5</v>
      </c>
      <c r="AQ47" s="35">
        <f>$V$28/'Fixed data'!$C$7</f>
        <v>-1.777777777777778E-5</v>
      </c>
      <c r="AR47" s="35">
        <f>$V$28/'Fixed data'!$C$7</f>
        <v>-1.777777777777778E-5</v>
      </c>
      <c r="AS47" s="35">
        <f>$V$28/'Fixed data'!$C$7</f>
        <v>-1.777777777777778E-5</v>
      </c>
      <c r="AT47" s="35">
        <f>$V$28/'Fixed data'!$C$7</f>
        <v>-1.777777777777778E-5</v>
      </c>
      <c r="AU47" s="35">
        <f>$V$28/'Fixed data'!$C$7</f>
        <v>-1.777777777777778E-5</v>
      </c>
      <c r="AV47" s="35">
        <f>$V$28/'Fixed data'!$C$7</f>
        <v>-1.777777777777778E-5</v>
      </c>
      <c r="AW47" s="35">
        <f>$V$28/'Fixed data'!$C$7</f>
        <v>-1.777777777777778E-5</v>
      </c>
      <c r="AX47" s="35">
        <f>$V$28/'Fixed data'!$C$7</f>
        <v>-1.777777777777778E-5</v>
      </c>
      <c r="AY47" s="35">
        <f>$V$28/'Fixed data'!$C$7</f>
        <v>-1.777777777777778E-5</v>
      </c>
      <c r="AZ47" s="35">
        <f>$V$28/'Fixed data'!$C$7</f>
        <v>-1.777777777777778E-5</v>
      </c>
      <c r="BA47" s="35">
        <f>$V$28/'Fixed data'!$C$7</f>
        <v>-1.777777777777778E-5</v>
      </c>
      <c r="BB47" s="35">
        <f>$V$28/'Fixed data'!$C$7</f>
        <v>-1.777777777777778E-5</v>
      </c>
      <c r="BC47" s="35">
        <f>$V$28/'Fixed data'!$C$7</f>
        <v>-1.777777777777778E-5</v>
      </c>
      <c r="BD47" s="35">
        <f>$V$28/'Fixed data'!$C$7</f>
        <v>-1.777777777777778E-5</v>
      </c>
    </row>
    <row r="48" spans="1:57" ht="16.5" hidden="1" customHeight="1" outlineLevel="1" x14ac:dyDescent="0.35">
      <c r="A48" s="108"/>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-1.777777777777778E-5</v>
      </c>
      <c r="Y48" s="35">
        <f>$W$28/'Fixed data'!$C$7</f>
        <v>-1.777777777777778E-5</v>
      </c>
      <c r="Z48" s="35">
        <f>$W$28/'Fixed data'!$C$7</f>
        <v>-1.777777777777778E-5</v>
      </c>
      <c r="AA48" s="35">
        <f>$W$28/'Fixed data'!$C$7</f>
        <v>-1.777777777777778E-5</v>
      </c>
      <c r="AB48" s="35">
        <f>$W$28/'Fixed data'!$C$7</f>
        <v>-1.777777777777778E-5</v>
      </c>
      <c r="AC48" s="35">
        <f>$W$28/'Fixed data'!$C$7</f>
        <v>-1.777777777777778E-5</v>
      </c>
      <c r="AD48" s="35">
        <f>$W$28/'Fixed data'!$C$7</f>
        <v>-1.777777777777778E-5</v>
      </c>
      <c r="AE48" s="35">
        <f>$W$28/'Fixed data'!$C$7</f>
        <v>-1.777777777777778E-5</v>
      </c>
      <c r="AF48" s="35">
        <f>$W$28/'Fixed data'!$C$7</f>
        <v>-1.777777777777778E-5</v>
      </c>
      <c r="AG48" s="35">
        <f>$W$28/'Fixed data'!$C$7</f>
        <v>-1.777777777777778E-5</v>
      </c>
      <c r="AH48" s="35">
        <f>$W$28/'Fixed data'!$C$7</f>
        <v>-1.777777777777778E-5</v>
      </c>
      <c r="AI48" s="35">
        <f>$W$28/'Fixed data'!$C$7</f>
        <v>-1.777777777777778E-5</v>
      </c>
      <c r="AJ48" s="35">
        <f>$W$28/'Fixed data'!$C$7</f>
        <v>-1.777777777777778E-5</v>
      </c>
      <c r="AK48" s="35">
        <f>$W$28/'Fixed data'!$C$7</f>
        <v>-1.777777777777778E-5</v>
      </c>
      <c r="AL48" s="35">
        <f>$W$28/'Fixed data'!$C$7</f>
        <v>-1.777777777777778E-5</v>
      </c>
      <c r="AM48" s="35">
        <f>$W$28/'Fixed data'!$C$7</f>
        <v>-1.777777777777778E-5</v>
      </c>
      <c r="AN48" s="35">
        <f>$W$28/'Fixed data'!$C$7</f>
        <v>-1.777777777777778E-5</v>
      </c>
      <c r="AO48" s="35">
        <f>$W$28/'Fixed data'!$C$7</f>
        <v>-1.777777777777778E-5</v>
      </c>
      <c r="AP48" s="35">
        <f>$W$28/'Fixed data'!$C$7</f>
        <v>-1.777777777777778E-5</v>
      </c>
      <c r="AQ48" s="35">
        <f>$W$28/'Fixed data'!$C$7</f>
        <v>-1.777777777777778E-5</v>
      </c>
      <c r="AR48" s="35">
        <f>$W$28/'Fixed data'!$C$7</f>
        <v>-1.777777777777778E-5</v>
      </c>
      <c r="AS48" s="35">
        <f>$W$28/'Fixed data'!$C$7</f>
        <v>-1.777777777777778E-5</v>
      </c>
      <c r="AT48" s="35">
        <f>$W$28/'Fixed data'!$C$7</f>
        <v>-1.777777777777778E-5</v>
      </c>
      <c r="AU48" s="35">
        <f>$W$28/'Fixed data'!$C$7</f>
        <v>-1.777777777777778E-5</v>
      </c>
      <c r="AV48" s="35">
        <f>$W$28/'Fixed data'!$C$7</f>
        <v>-1.777777777777778E-5</v>
      </c>
      <c r="AW48" s="35">
        <f>$W$28/'Fixed data'!$C$7</f>
        <v>-1.777777777777778E-5</v>
      </c>
      <c r="AX48" s="35">
        <f>$W$28/'Fixed data'!$C$7</f>
        <v>-1.777777777777778E-5</v>
      </c>
      <c r="AY48" s="35">
        <f>$W$28/'Fixed data'!$C$7</f>
        <v>-1.777777777777778E-5</v>
      </c>
      <c r="AZ48" s="35">
        <f>$W$28/'Fixed data'!$C$7</f>
        <v>-1.777777777777778E-5</v>
      </c>
      <c r="BA48" s="35">
        <f>$W$28/'Fixed data'!$C$7</f>
        <v>-1.777777777777778E-5</v>
      </c>
      <c r="BB48" s="35">
        <f>$W$28/'Fixed data'!$C$7</f>
        <v>-1.777777777777778E-5</v>
      </c>
      <c r="BC48" s="35">
        <f>$W$28/'Fixed data'!$C$7</f>
        <v>-1.777777777777778E-5</v>
      </c>
      <c r="BD48" s="35">
        <f>$W$28/'Fixed data'!$C$7</f>
        <v>-1.777777777777778E-5</v>
      </c>
    </row>
    <row r="49" spans="1:56" ht="16.5" hidden="1" customHeight="1" outlineLevel="1" x14ac:dyDescent="0.35">
      <c r="A49" s="108"/>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-1.777777777777778E-5</v>
      </c>
      <c r="Z49" s="35">
        <f>$X$28/'Fixed data'!$C$7</f>
        <v>-1.777777777777778E-5</v>
      </c>
      <c r="AA49" s="35">
        <f>$X$28/'Fixed data'!$C$7</f>
        <v>-1.777777777777778E-5</v>
      </c>
      <c r="AB49" s="35">
        <f>$X$28/'Fixed data'!$C$7</f>
        <v>-1.777777777777778E-5</v>
      </c>
      <c r="AC49" s="35">
        <f>$X$28/'Fixed data'!$C$7</f>
        <v>-1.777777777777778E-5</v>
      </c>
      <c r="AD49" s="35">
        <f>$X$28/'Fixed data'!$C$7</f>
        <v>-1.777777777777778E-5</v>
      </c>
      <c r="AE49" s="35">
        <f>$X$28/'Fixed data'!$C$7</f>
        <v>-1.777777777777778E-5</v>
      </c>
      <c r="AF49" s="35">
        <f>$X$28/'Fixed data'!$C$7</f>
        <v>-1.777777777777778E-5</v>
      </c>
      <c r="AG49" s="35">
        <f>$X$28/'Fixed data'!$C$7</f>
        <v>-1.777777777777778E-5</v>
      </c>
      <c r="AH49" s="35">
        <f>$X$28/'Fixed data'!$C$7</f>
        <v>-1.777777777777778E-5</v>
      </c>
      <c r="AI49" s="35">
        <f>$X$28/'Fixed data'!$C$7</f>
        <v>-1.777777777777778E-5</v>
      </c>
      <c r="AJ49" s="35">
        <f>$X$28/'Fixed data'!$C$7</f>
        <v>-1.777777777777778E-5</v>
      </c>
      <c r="AK49" s="35">
        <f>$X$28/'Fixed data'!$C$7</f>
        <v>-1.777777777777778E-5</v>
      </c>
      <c r="AL49" s="35">
        <f>$X$28/'Fixed data'!$C$7</f>
        <v>-1.777777777777778E-5</v>
      </c>
      <c r="AM49" s="35">
        <f>$X$28/'Fixed data'!$C$7</f>
        <v>-1.777777777777778E-5</v>
      </c>
      <c r="AN49" s="35">
        <f>$X$28/'Fixed data'!$C$7</f>
        <v>-1.777777777777778E-5</v>
      </c>
      <c r="AO49" s="35">
        <f>$X$28/'Fixed data'!$C$7</f>
        <v>-1.777777777777778E-5</v>
      </c>
      <c r="AP49" s="35">
        <f>$X$28/'Fixed data'!$C$7</f>
        <v>-1.777777777777778E-5</v>
      </c>
      <c r="AQ49" s="35">
        <f>$X$28/'Fixed data'!$C$7</f>
        <v>-1.777777777777778E-5</v>
      </c>
      <c r="AR49" s="35">
        <f>$X$28/'Fixed data'!$C$7</f>
        <v>-1.777777777777778E-5</v>
      </c>
      <c r="AS49" s="35">
        <f>$X$28/'Fixed data'!$C$7</f>
        <v>-1.777777777777778E-5</v>
      </c>
      <c r="AT49" s="35">
        <f>$X$28/'Fixed data'!$C$7</f>
        <v>-1.777777777777778E-5</v>
      </c>
      <c r="AU49" s="35">
        <f>$X$28/'Fixed data'!$C$7</f>
        <v>-1.777777777777778E-5</v>
      </c>
      <c r="AV49" s="35">
        <f>$X$28/'Fixed data'!$C$7</f>
        <v>-1.777777777777778E-5</v>
      </c>
      <c r="AW49" s="35">
        <f>$X$28/'Fixed data'!$C$7</f>
        <v>-1.777777777777778E-5</v>
      </c>
      <c r="AX49" s="35">
        <f>$X$28/'Fixed data'!$C$7</f>
        <v>-1.777777777777778E-5</v>
      </c>
      <c r="AY49" s="35">
        <f>$X$28/'Fixed data'!$C$7</f>
        <v>-1.777777777777778E-5</v>
      </c>
      <c r="AZ49" s="35">
        <f>$X$28/'Fixed data'!$C$7</f>
        <v>-1.777777777777778E-5</v>
      </c>
      <c r="BA49" s="35">
        <f>$X$28/'Fixed data'!$C$7</f>
        <v>-1.777777777777778E-5</v>
      </c>
      <c r="BB49" s="35">
        <f>$X$28/'Fixed data'!$C$7</f>
        <v>-1.777777777777778E-5</v>
      </c>
      <c r="BC49" s="35">
        <f>$X$28/'Fixed data'!$C$7</f>
        <v>-1.777777777777778E-5</v>
      </c>
      <c r="BD49" s="35">
        <f>$X$28/'Fixed data'!$C$7</f>
        <v>-1.777777777777778E-5</v>
      </c>
    </row>
    <row r="50" spans="1:56" ht="16.5" hidden="1" customHeight="1" outlineLevel="1" x14ac:dyDescent="0.35">
      <c r="A50" s="108"/>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-1.777777777777778E-5</v>
      </c>
      <c r="AA50" s="35">
        <f>$Y$28/'Fixed data'!$C$7</f>
        <v>-1.777777777777778E-5</v>
      </c>
      <c r="AB50" s="35">
        <f>$Y$28/'Fixed data'!$C$7</f>
        <v>-1.777777777777778E-5</v>
      </c>
      <c r="AC50" s="35">
        <f>$Y$28/'Fixed data'!$C$7</f>
        <v>-1.777777777777778E-5</v>
      </c>
      <c r="AD50" s="35">
        <f>$Y$28/'Fixed data'!$C$7</f>
        <v>-1.777777777777778E-5</v>
      </c>
      <c r="AE50" s="35">
        <f>$Y$28/'Fixed data'!$C$7</f>
        <v>-1.777777777777778E-5</v>
      </c>
      <c r="AF50" s="35">
        <f>$Y$28/'Fixed data'!$C$7</f>
        <v>-1.777777777777778E-5</v>
      </c>
      <c r="AG50" s="35">
        <f>$Y$28/'Fixed data'!$C$7</f>
        <v>-1.777777777777778E-5</v>
      </c>
      <c r="AH50" s="35">
        <f>$Y$28/'Fixed data'!$C$7</f>
        <v>-1.777777777777778E-5</v>
      </c>
      <c r="AI50" s="35">
        <f>$Y$28/'Fixed data'!$C$7</f>
        <v>-1.777777777777778E-5</v>
      </c>
      <c r="AJ50" s="35">
        <f>$Y$28/'Fixed data'!$C$7</f>
        <v>-1.777777777777778E-5</v>
      </c>
      <c r="AK50" s="35">
        <f>$Y$28/'Fixed data'!$C$7</f>
        <v>-1.777777777777778E-5</v>
      </c>
      <c r="AL50" s="35">
        <f>$Y$28/'Fixed data'!$C$7</f>
        <v>-1.777777777777778E-5</v>
      </c>
      <c r="AM50" s="35">
        <f>$Y$28/'Fixed data'!$C$7</f>
        <v>-1.777777777777778E-5</v>
      </c>
      <c r="AN50" s="35">
        <f>$Y$28/'Fixed data'!$C$7</f>
        <v>-1.777777777777778E-5</v>
      </c>
      <c r="AO50" s="35">
        <f>$Y$28/'Fixed data'!$C$7</f>
        <v>-1.777777777777778E-5</v>
      </c>
      <c r="AP50" s="35">
        <f>$Y$28/'Fixed data'!$C$7</f>
        <v>-1.777777777777778E-5</v>
      </c>
      <c r="AQ50" s="35">
        <f>$Y$28/'Fixed data'!$C$7</f>
        <v>-1.777777777777778E-5</v>
      </c>
      <c r="AR50" s="35">
        <f>$Y$28/'Fixed data'!$C$7</f>
        <v>-1.777777777777778E-5</v>
      </c>
      <c r="AS50" s="35">
        <f>$Y$28/'Fixed data'!$C$7</f>
        <v>-1.777777777777778E-5</v>
      </c>
      <c r="AT50" s="35">
        <f>$Y$28/'Fixed data'!$C$7</f>
        <v>-1.777777777777778E-5</v>
      </c>
      <c r="AU50" s="35">
        <f>$Y$28/'Fixed data'!$C$7</f>
        <v>-1.777777777777778E-5</v>
      </c>
      <c r="AV50" s="35">
        <f>$Y$28/'Fixed data'!$C$7</f>
        <v>-1.777777777777778E-5</v>
      </c>
      <c r="AW50" s="35">
        <f>$Y$28/'Fixed data'!$C$7</f>
        <v>-1.777777777777778E-5</v>
      </c>
      <c r="AX50" s="35">
        <f>$Y$28/'Fixed data'!$C$7</f>
        <v>-1.777777777777778E-5</v>
      </c>
      <c r="AY50" s="35">
        <f>$Y$28/'Fixed data'!$C$7</f>
        <v>-1.777777777777778E-5</v>
      </c>
      <c r="AZ50" s="35">
        <f>$Y$28/'Fixed data'!$C$7</f>
        <v>-1.777777777777778E-5</v>
      </c>
      <c r="BA50" s="35">
        <f>$Y$28/'Fixed data'!$C$7</f>
        <v>-1.777777777777778E-5</v>
      </c>
      <c r="BB50" s="35">
        <f>$Y$28/'Fixed data'!$C$7</f>
        <v>-1.777777777777778E-5</v>
      </c>
      <c r="BC50" s="35">
        <f>$Y$28/'Fixed data'!$C$7</f>
        <v>-1.777777777777778E-5</v>
      </c>
      <c r="BD50" s="35">
        <f>$Y$28/'Fixed data'!$C$7</f>
        <v>-1.777777777777778E-5</v>
      </c>
    </row>
    <row r="51" spans="1:56" ht="16.5" hidden="1" customHeight="1" outlineLevel="1" x14ac:dyDescent="0.35">
      <c r="A51" s="108"/>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-1.777777777777778E-5</v>
      </c>
      <c r="AB51" s="35">
        <f>$Z$28/'Fixed data'!$C$7</f>
        <v>-1.777777777777778E-5</v>
      </c>
      <c r="AC51" s="35">
        <f>$Z$28/'Fixed data'!$C$7</f>
        <v>-1.777777777777778E-5</v>
      </c>
      <c r="AD51" s="35">
        <f>$Z$28/'Fixed data'!$C$7</f>
        <v>-1.777777777777778E-5</v>
      </c>
      <c r="AE51" s="35">
        <f>$Z$28/'Fixed data'!$C$7</f>
        <v>-1.777777777777778E-5</v>
      </c>
      <c r="AF51" s="35">
        <f>$Z$28/'Fixed data'!$C$7</f>
        <v>-1.777777777777778E-5</v>
      </c>
      <c r="AG51" s="35">
        <f>$Z$28/'Fixed data'!$C$7</f>
        <v>-1.777777777777778E-5</v>
      </c>
      <c r="AH51" s="35">
        <f>$Z$28/'Fixed data'!$C$7</f>
        <v>-1.777777777777778E-5</v>
      </c>
      <c r="AI51" s="35">
        <f>$Z$28/'Fixed data'!$C$7</f>
        <v>-1.777777777777778E-5</v>
      </c>
      <c r="AJ51" s="35">
        <f>$Z$28/'Fixed data'!$C$7</f>
        <v>-1.777777777777778E-5</v>
      </c>
      <c r="AK51" s="35">
        <f>$Z$28/'Fixed data'!$C$7</f>
        <v>-1.777777777777778E-5</v>
      </c>
      <c r="AL51" s="35">
        <f>$Z$28/'Fixed data'!$C$7</f>
        <v>-1.777777777777778E-5</v>
      </c>
      <c r="AM51" s="35">
        <f>$Z$28/'Fixed data'!$C$7</f>
        <v>-1.777777777777778E-5</v>
      </c>
      <c r="AN51" s="35">
        <f>$Z$28/'Fixed data'!$C$7</f>
        <v>-1.777777777777778E-5</v>
      </c>
      <c r="AO51" s="35">
        <f>$Z$28/'Fixed data'!$C$7</f>
        <v>-1.777777777777778E-5</v>
      </c>
      <c r="AP51" s="35">
        <f>$Z$28/'Fixed data'!$C$7</f>
        <v>-1.777777777777778E-5</v>
      </c>
      <c r="AQ51" s="35">
        <f>$Z$28/'Fixed data'!$C$7</f>
        <v>-1.777777777777778E-5</v>
      </c>
      <c r="AR51" s="35">
        <f>$Z$28/'Fixed data'!$C$7</f>
        <v>-1.777777777777778E-5</v>
      </c>
      <c r="AS51" s="35">
        <f>$Z$28/'Fixed data'!$C$7</f>
        <v>-1.777777777777778E-5</v>
      </c>
      <c r="AT51" s="35">
        <f>$Z$28/'Fixed data'!$C$7</f>
        <v>-1.777777777777778E-5</v>
      </c>
      <c r="AU51" s="35">
        <f>$Z$28/'Fixed data'!$C$7</f>
        <v>-1.777777777777778E-5</v>
      </c>
      <c r="AV51" s="35">
        <f>$Z$28/'Fixed data'!$C$7</f>
        <v>-1.777777777777778E-5</v>
      </c>
      <c r="AW51" s="35">
        <f>$Z$28/'Fixed data'!$C$7</f>
        <v>-1.777777777777778E-5</v>
      </c>
      <c r="AX51" s="35">
        <f>$Z$28/'Fixed data'!$C$7</f>
        <v>-1.777777777777778E-5</v>
      </c>
      <c r="AY51" s="35">
        <f>$Z$28/'Fixed data'!$C$7</f>
        <v>-1.777777777777778E-5</v>
      </c>
      <c r="AZ51" s="35">
        <f>$Z$28/'Fixed data'!$C$7</f>
        <v>-1.777777777777778E-5</v>
      </c>
      <c r="BA51" s="35">
        <f>$Z$28/'Fixed data'!$C$7</f>
        <v>-1.777777777777778E-5</v>
      </c>
      <c r="BB51" s="35">
        <f>$Z$28/'Fixed data'!$C$7</f>
        <v>-1.777777777777778E-5</v>
      </c>
      <c r="BC51" s="35">
        <f>$Z$28/'Fixed data'!$C$7</f>
        <v>-1.777777777777778E-5</v>
      </c>
      <c r="BD51" s="35">
        <f>$Z$28/'Fixed data'!$C$7</f>
        <v>-1.777777777777778E-5</v>
      </c>
    </row>
    <row r="52" spans="1:56" ht="16.5" hidden="1" customHeight="1" outlineLevel="1" x14ac:dyDescent="0.35">
      <c r="A52" s="108"/>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-1.777777777777778E-5</v>
      </c>
      <c r="AC52" s="35">
        <f>$AA$28/'Fixed data'!$C$7</f>
        <v>-1.777777777777778E-5</v>
      </c>
      <c r="AD52" s="35">
        <f>$AA$28/'Fixed data'!$C$7</f>
        <v>-1.777777777777778E-5</v>
      </c>
      <c r="AE52" s="35">
        <f>$AA$28/'Fixed data'!$C$7</f>
        <v>-1.777777777777778E-5</v>
      </c>
      <c r="AF52" s="35">
        <f>$AA$28/'Fixed data'!$C$7</f>
        <v>-1.777777777777778E-5</v>
      </c>
      <c r="AG52" s="35">
        <f>$AA$28/'Fixed data'!$C$7</f>
        <v>-1.777777777777778E-5</v>
      </c>
      <c r="AH52" s="35">
        <f>$AA$28/'Fixed data'!$C$7</f>
        <v>-1.777777777777778E-5</v>
      </c>
      <c r="AI52" s="35">
        <f>$AA$28/'Fixed data'!$C$7</f>
        <v>-1.777777777777778E-5</v>
      </c>
      <c r="AJ52" s="35">
        <f>$AA$28/'Fixed data'!$C$7</f>
        <v>-1.777777777777778E-5</v>
      </c>
      <c r="AK52" s="35">
        <f>$AA$28/'Fixed data'!$C$7</f>
        <v>-1.777777777777778E-5</v>
      </c>
      <c r="AL52" s="35">
        <f>$AA$28/'Fixed data'!$C$7</f>
        <v>-1.777777777777778E-5</v>
      </c>
      <c r="AM52" s="35">
        <f>$AA$28/'Fixed data'!$C$7</f>
        <v>-1.777777777777778E-5</v>
      </c>
      <c r="AN52" s="35">
        <f>$AA$28/'Fixed data'!$C$7</f>
        <v>-1.777777777777778E-5</v>
      </c>
      <c r="AO52" s="35">
        <f>$AA$28/'Fixed data'!$C$7</f>
        <v>-1.777777777777778E-5</v>
      </c>
      <c r="AP52" s="35">
        <f>$AA$28/'Fixed data'!$C$7</f>
        <v>-1.777777777777778E-5</v>
      </c>
      <c r="AQ52" s="35">
        <f>$AA$28/'Fixed data'!$C$7</f>
        <v>-1.777777777777778E-5</v>
      </c>
      <c r="AR52" s="35">
        <f>$AA$28/'Fixed data'!$C$7</f>
        <v>-1.777777777777778E-5</v>
      </c>
      <c r="AS52" s="35">
        <f>$AA$28/'Fixed data'!$C$7</f>
        <v>-1.777777777777778E-5</v>
      </c>
      <c r="AT52" s="35">
        <f>$AA$28/'Fixed data'!$C$7</f>
        <v>-1.777777777777778E-5</v>
      </c>
      <c r="AU52" s="35">
        <f>$AA$28/'Fixed data'!$C$7</f>
        <v>-1.777777777777778E-5</v>
      </c>
      <c r="AV52" s="35">
        <f>$AA$28/'Fixed data'!$C$7</f>
        <v>-1.777777777777778E-5</v>
      </c>
      <c r="AW52" s="35">
        <f>$AA$28/'Fixed data'!$C$7</f>
        <v>-1.777777777777778E-5</v>
      </c>
      <c r="AX52" s="35">
        <f>$AA$28/'Fixed data'!$C$7</f>
        <v>-1.777777777777778E-5</v>
      </c>
      <c r="AY52" s="35">
        <f>$AA$28/'Fixed data'!$C$7</f>
        <v>-1.777777777777778E-5</v>
      </c>
      <c r="AZ52" s="35">
        <f>$AA$28/'Fixed data'!$C$7</f>
        <v>-1.777777777777778E-5</v>
      </c>
      <c r="BA52" s="35">
        <f>$AA$28/'Fixed data'!$C$7</f>
        <v>-1.777777777777778E-5</v>
      </c>
      <c r="BB52" s="35">
        <f>$AA$28/'Fixed data'!$C$7</f>
        <v>-1.777777777777778E-5</v>
      </c>
      <c r="BC52" s="35">
        <f>$AA$28/'Fixed data'!$C$7</f>
        <v>-1.777777777777778E-5</v>
      </c>
      <c r="BD52" s="35">
        <f>$AA$28/'Fixed data'!$C$7</f>
        <v>-1.777777777777778E-5</v>
      </c>
    </row>
    <row r="53" spans="1:56" ht="16.5" hidden="1" customHeight="1" outlineLevel="1" x14ac:dyDescent="0.35">
      <c r="A53" s="108"/>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-1.777777777777778E-5</v>
      </c>
      <c r="AD53" s="35">
        <f>$AB$28/'Fixed data'!$C$7</f>
        <v>-1.777777777777778E-5</v>
      </c>
      <c r="AE53" s="35">
        <f>$AB$28/'Fixed data'!$C$7</f>
        <v>-1.777777777777778E-5</v>
      </c>
      <c r="AF53" s="35">
        <f>$AB$28/'Fixed data'!$C$7</f>
        <v>-1.777777777777778E-5</v>
      </c>
      <c r="AG53" s="35">
        <f>$AB$28/'Fixed data'!$C$7</f>
        <v>-1.777777777777778E-5</v>
      </c>
      <c r="AH53" s="35">
        <f>$AB$28/'Fixed data'!$C$7</f>
        <v>-1.777777777777778E-5</v>
      </c>
      <c r="AI53" s="35">
        <f>$AB$28/'Fixed data'!$C$7</f>
        <v>-1.777777777777778E-5</v>
      </c>
      <c r="AJ53" s="35">
        <f>$AB$28/'Fixed data'!$C$7</f>
        <v>-1.777777777777778E-5</v>
      </c>
      <c r="AK53" s="35">
        <f>$AB$28/'Fixed data'!$C$7</f>
        <v>-1.777777777777778E-5</v>
      </c>
      <c r="AL53" s="35">
        <f>$AB$28/'Fixed data'!$C$7</f>
        <v>-1.777777777777778E-5</v>
      </c>
      <c r="AM53" s="35">
        <f>$AB$28/'Fixed data'!$C$7</f>
        <v>-1.777777777777778E-5</v>
      </c>
      <c r="AN53" s="35">
        <f>$AB$28/'Fixed data'!$C$7</f>
        <v>-1.777777777777778E-5</v>
      </c>
      <c r="AO53" s="35">
        <f>$AB$28/'Fixed data'!$C$7</f>
        <v>-1.777777777777778E-5</v>
      </c>
      <c r="AP53" s="35">
        <f>$AB$28/'Fixed data'!$C$7</f>
        <v>-1.777777777777778E-5</v>
      </c>
      <c r="AQ53" s="35">
        <f>$AB$28/'Fixed data'!$C$7</f>
        <v>-1.777777777777778E-5</v>
      </c>
      <c r="AR53" s="35">
        <f>$AB$28/'Fixed data'!$C$7</f>
        <v>-1.777777777777778E-5</v>
      </c>
      <c r="AS53" s="35">
        <f>$AB$28/'Fixed data'!$C$7</f>
        <v>-1.777777777777778E-5</v>
      </c>
      <c r="AT53" s="35">
        <f>$AB$28/'Fixed data'!$C$7</f>
        <v>-1.777777777777778E-5</v>
      </c>
      <c r="AU53" s="35">
        <f>$AB$28/'Fixed data'!$C$7</f>
        <v>-1.777777777777778E-5</v>
      </c>
      <c r="AV53" s="35">
        <f>$AB$28/'Fixed data'!$C$7</f>
        <v>-1.777777777777778E-5</v>
      </c>
      <c r="AW53" s="35">
        <f>$AB$28/'Fixed data'!$C$7</f>
        <v>-1.777777777777778E-5</v>
      </c>
      <c r="AX53" s="35">
        <f>$AB$28/'Fixed data'!$C$7</f>
        <v>-1.777777777777778E-5</v>
      </c>
      <c r="AY53" s="35">
        <f>$AB$28/'Fixed data'!$C$7</f>
        <v>-1.777777777777778E-5</v>
      </c>
      <c r="AZ53" s="35">
        <f>$AB$28/'Fixed data'!$C$7</f>
        <v>-1.777777777777778E-5</v>
      </c>
      <c r="BA53" s="35">
        <f>$AB$28/'Fixed data'!$C$7</f>
        <v>-1.777777777777778E-5</v>
      </c>
      <c r="BB53" s="35">
        <f>$AB$28/'Fixed data'!$C$7</f>
        <v>-1.777777777777778E-5</v>
      </c>
      <c r="BC53" s="35">
        <f>$AB$28/'Fixed data'!$C$7</f>
        <v>-1.777777777777778E-5</v>
      </c>
      <c r="BD53" s="35">
        <f>$AB$28/'Fixed data'!$C$7</f>
        <v>-1.777777777777778E-5</v>
      </c>
    </row>
    <row r="54" spans="1:56" ht="16.5" hidden="1" customHeight="1" outlineLevel="1" x14ac:dyDescent="0.35">
      <c r="A54" s="108"/>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-1.777777777777778E-5</v>
      </c>
      <c r="AE54" s="35">
        <f>$AC$28/'Fixed data'!$C$7</f>
        <v>-1.777777777777778E-5</v>
      </c>
      <c r="AF54" s="35">
        <f>$AC$28/'Fixed data'!$C$7</f>
        <v>-1.777777777777778E-5</v>
      </c>
      <c r="AG54" s="35">
        <f>$AC$28/'Fixed data'!$C$7</f>
        <v>-1.777777777777778E-5</v>
      </c>
      <c r="AH54" s="35">
        <f>$AC$28/'Fixed data'!$C$7</f>
        <v>-1.777777777777778E-5</v>
      </c>
      <c r="AI54" s="35">
        <f>$AC$28/'Fixed data'!$C$7</f>
        <v>-1.777777777777778E-5</v>
      </c>
      <c r="AJ54" s="35">
        <f>$AC$28/'Fixed data'!$C$7</f>
        <v>-1.777777777777778E-5</v>
      </c>
      <c r="AK54" s="35">
        <f>$AC$28/'Fixed data'!$C$7</f>
        <v>-1.777777777777778E-5</v>
      </c>
      <c r="AL54" s="35">
        <f>$AC$28/'Fixed data'!$C$7</f>
        <v>-1.777777777777778E-5</v>
      </c>
      <c r="AM54" s="35">
        <f>$AC$28/'Fixed data'!$C$7</f>
        <v>-1.777777777777778E-5</v>
      </c>
      <c r="AN54" s="35">
        <f>$AC$28/'Fixed data'!$C$7</f>
        <v>-1.777777777777778E-5</v>
      </c>
      <c r="AO54" s="35">
        <f>$AC$28/'Fixed data'!$C$7</f>
        <v>-1.777777777777778E-5</v>
      </c>
      <c r="AP54" s="35">
        <f>$AC$28/'Fixed data'!$C$7</f>
        <v>-1.777777777777778E-5</v>
      </c>
      <c r="AQ54" s="35">
        <f>$AC$28/'Fixed data'!$C$7</f>
        <v>-1.777777777777778E-5</v>
      </c>
      <c r="AR54" s="35">
        <f>$AC$28/'Fixed data'!$C$7</f>
        <v>-1.777777777777778E-5</v>
      </c>
      <c r="AS54" s="35">
        <f>$AC$28/'Fixed data'!$C$7</f>
        <v>-1.777777777777778E-5</v>
      </c>
      <c r="AT54" s="35">
        <f>$AC$28/'Fixed data'!$C$7</f>
        <v>-1.777777777777778E-5</v>
      </c>
      <c r="AU54" s="35">
        <f>$AC$28/'Fixed data'!$C$7</f>
        <v>-1.777777777777778E-5</v>
      </c>
      <c r="AV54" s="35">
        <f>$AC$28/'Fixed data'!$C$7</f>
        <v>-1.777777777777778E-5</v>
      </c>
      <c r="AW54" s="35">
        <f>$AC$28/'Fixed data'!$C$7</f>
        <v>-1.777777777777778E-5</v>
      </c>
      <c r="AX54" s="35">
        <f>$AC$28/'Fixed data'!$C$7</f>
        <v>-1.777777777777778E-5</v>
      </c>
      <c r="AY54" s="35">
        <f>$AC$28/'Fixed data'!$C$7</f>
        <v>-1.777777777777778E-5</v>
      </c>
      <c r="AZ54" s="35">
        <f>$AC$28/'Fixed data'!$C$7</f>
        <v>-1.777777777777778E-5</v>
      </c>
      <c r="BA54" s="35">
        <f>$AC$28/'Fixed data'!$C$7</f>
        <v>-1.777777777777778E-5</v>
      </c>
      <c r="BB54" s="35">
        <f>$AC$28/'Fixed data'!$C$7</f>
        <v>-1.777777777777778E-5</v>
      </c>
      <c r="BC54" s="35">
        <f>$AC$28/'Fixed data'!$C$7</f>
        <v>-1.777777777777778E-5</v>
      </c>
      <c r="BD54" s="35">
        <f>$AC$28/'Fixed data'!$C$7</f>
        <v>-1.777777777777778E-5</v>
      </c>
    </row>
    <row r="55" spans="1:56" ht="16.5" hidden="1" customHeight="1" outlineLevel="1" x14ac:dyDescent="0.35">
      <c r="A55" s="108"/>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-1.777777777777778E-5</v>
      </c>
      <c r="AF55" s="35">
        <f>$AD$28/'Fixed data'!$C$7</f>
        <v>-1.777777777777778E-5</v>
      </c>
      <c r="AG55" s="35">
        <f>$AD$28/'Fixed data'!$C$7</f>
        <v>-1.777777777777778E-5</v>
      </c>
      <c r="AH55" s="35">
        <f>$AD$28/'Fixed data'!$C$7</f>
        <v>-1.777777777777778E-5</v>
      </c>
      <c r="AI55" s="35">
        <f>$AD$28/'Fixed data'!$C$7</f>
        <v>-1.777777777777778E-5</v>
      </c>
      <c r="AJ55" s="35">
        <f>$AD$28/'Fixed data'!$C$7</f>
        <v>-1.777777777777778E-5</v>
      </c>
      <c r="AK55" s="35">
        <f>$AD$28/'Fixed data'!$C$7</f>
        <v>-1.777777777777778E-5</v>
      </c>
      <c r="AL55" s="35">
        <f>$AD$28/'Fixed data'!$C$7</f>
        <v>-1.777777777777778E-5</v>
      </c>
      <c r="AM55" s="35">
        <f>$AD$28/'Fixed data'!$C$7</f>
        <v>-1.777777777777778E-5</v>
      </c>
      <c r="AN55" s="35">
        <f>$AD$28/'Fixed data'!$C$7</f>
        <v>-1.777777777777778E-5</v>
      </c>
      <c r="AO55" s="35">
        <f>$AD$28/'Fixed data'!$C$7</f>
        <v>-1.777777777777778E-5</v>
      </c>
      <c r="AP55" s="35">
        <f>$AD$28/'Fixed data'!$C$7</f>
        <v>-1.777777777777778E-5</v>
      </c>
      <c r="AQ55" s="35">
        <f>$AD$28/'Fixed data'!$C$7</f>
        <v>-1.777777777777778E-5</v>
      </c>
      <c r="AR55" s="35">
        <f>$AD$28/'Fixed data'!$C$7</f>
        <v>-1.777777777777778E-5</v>
      </c>
      <c r="AS55" s="35">
        <f>$AD$28/'Fixed data'!$C$7</f>
        <v>-1.777777777777778E-5</v>
      </c>
      <c r="AT55" s="35">
        <f>$AD$28/'Fixed data'!$C$7</f>
        <v>-1.777777777777778E-5</v>
      </c>
      <c r="AU55" s="35">
        <f>$AD$28/'Fixed data'!$C$7</f>
        <v>-1.777777777777778E-5</v>
      </c>
      <c r="AV55" s="35">
        <f>$AD$28/'Fixed data'!$C$7</f>
        <v>-1.777777777777778E-5</v>
      </c>
      <c r="AW55" s="35">
        <f>$AD$28/'Fixed data'!$C$7</f>
        <v>-1.777777777777778E-5</v>
      </c>
      <c r="AX55" s="35">
        <f>$AD$28/'Fixed data'!$C$7</f>
        <v>-1.777777777777778E-5</v>
      </c>
      <c r="AY55" s="35">
        <f>$AD$28/'Fixed data'!$C$7</f>
        <v>-1.777777777777778E-5</v>
      </c>
      <c r="AZ55" s="35">
        <f>$AD$28/'Fixed data'!$C$7</f>
        <v>-1.777777777777778E-5</v>
      </c>
      <c r="BA55" s="35">
        <f>$AD$28/'Fixed data'!$C$7</f>
        <v>-1.777777777777778E-5</v>
      </c>
      <c r="BB55" s="35">
        <f>$AD$28/'Fixed data'!$C$7</f>
        <v>-1.777777777777778E-5</v>
      </c>
      <c r="BC55" s="35">
        <f>$AD$28/'Fixed data'!$C$7</f>
        <v>-1.777777777777778E-5</v>
      </c>
      <c r="BD55" s="35">
        <f>$AD$28/'Fixed data'!$C$7</f>
        <v>-1.777777777777778E-5</v>
      </c>
    </row>
    <row r="56" spans="1:56" ht="16.5" hidden="1" customHeight="1" outlineLevel="1" x14ac:dyDescent="0.35">
      <c r="A56" s="108"/>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-1.777777777777778E-5</v>
      </c>
      <c r="AG56" s="35">
        <f>$AE$28/'Fixed data'!$C$7</f>
        <v>-1.777777777777778E-5</v>
      </c>
      <c r="AH56" s="35">
        <f>$AE$28/'Fixed data'!$C$7</f>
        <v>-1.777777777777778E-5</v>
      </c>
      <c r="AI56" s="35">
        <f>$AE$28/'Fixed data'!$C$7</f>
        <v>-1.777777777777778E-5</v>
      </c>
      <c r="AJ56" s="35">
        <f>$AE$28/'Fixed data'!$C$7</f>
        <v>-1.777777777777778E-5</v>
      </c>
      <c r="AK56" s="35">
        <f>$AE$28/'Fixed data'!$C$7</f>
        <v>-1.777777777777778E-5</v>
      </c>
      <c r="AL56" s="35">
        <f>$AE$28/'Fixed data'!$C$7</f>
        <v>-1.777777777777778E-5</v>
      </c>
      <c r="AM56" s="35">
        <f>$AE$28/'Fixed data'!$C$7</f>
        <v>-1.777777777777778E-5</v>
      </c>
      <c r="AN56" s="35">
        <f>$AE$28/'Fixed data'!$C$7</f>
        <v>-1.777777777777778E-5</v>
      </c>
      <c r="AO56" s="35">
        <f>$AE$28/'Fixed data'!$C$7</f>
        <v>-1.777777777777778E-5</v>
      </c>
      <c r="AP56" s="35">
        <f>$AE$28/'Fixed data'!$C$7</f>
        <v>-1.777777777777778E-5</v>
      </c>
      <c r="AQ56" s="35">
        <f>$AE$28/'Fixed data'!$C$7</f>
        <v>-1.777777777777778E-5</v>
      </c>
      <c r="AR56" s="35">
        <f>$AE$28/'Fixed data'!$C$7</f>
        <v>-1.777777777777778E-5</v>
      </c>
      <c r="AS56" s="35">
        <f>$AE$28/'Fixed data'!$C$7</f>
        <v>-1.777777777777778E-5</v>
      </c>
      <c r="AT56" s="35">
        <f>$AE$28/'Fixed data'!$C$7</f>
        <v>-1.777777777777778E-5</v>
      </c>
      <c r="AU56" s="35">
        <f>$AE$28/'Fixed data'!$C$7</f>
        <v>-1.777777777777778E-5</v>
      </c>
      <c r="AV56" s="35">
        <f>$AE$28/'Fixed data'!$C$7</f>
        <v>-1.777777777777778E-5</v>
      </c>
      <c r="AW56" s="35">
        <f>$AE$28/'Fixed data'!$C$7</f>
        <v>-1.777777777777778E-5</v>
      </c>
      <c r="AX56" s="35">
        <f>$AE$28/'Fixed data'!$C$7</f>
        <v>-1.777777777777778E-5</v>
      </c>
      <c r="AY56" s="35">
        <f>$AE$28/'Fixed data'!$C$7</f>
        <v>-1.777777777777778E-5</v>
      </c>
      <c r="AZ56" s="35">
        <f>$AE$28/'Fixed data'!$C$7</f>
        <v>-1.777777777777778E-5</v>
      </c>
      <c r="BA56" s="35">
        <f>$AE$28/'Fixed data'!$C$7</f>
        <v>-1.777777777777778E-5</v>
      </c>
      <c r="BB56" s="35">
        <f>$AE$28/'Fixed data'!$C$7</f>
        <v>-1.777777777777778E-5</v>
      </c>
      <c r="BC56" s="35">
        <f>$AE$28/'Fixed data'!$C$7</f>
        <v>-1.777777777777778E-5</v>
      </c>
      <c r="BD56" s="35">
        <f>$AE$28/'Fixed data'!$C$7</f>
        <v>-1.777777777777778E-5</v>
      </c>
    </row>
    <row r="57" spans="1:56" ht="16.5" hidden="1" customHeight="1" outlineLevel="1" x14ac:dyDescent="0.35">
      <c r="A57" s="108"/>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-1.777777777777778E-5</v>
      </c>
      <c r="AH57" s="35">
        <f>$AF$28/'Fixed data'!$C$7</f>
        <v>-1.777777777777778E-5</v>
      </c>
      <c r="AI57" s="35">
        <f>$AF$28/'Fixed data'!$C$7</f>
        <v>-1.777777777777778E-5</v>
      </c>
      <c r="AJ57" s="35">
        <f>$AF$28/'Fixed data'!$C$7</f>
        <v>-1.777777777777778E-5</v>
      </c>
      <c r="AK57" s="35">
        <f>$AF$28/'Fixed data'!$C$7</f>
        <v>-1.777777777777778E-5</v>
      </c>
      <c r="AL57" s="35">
        <f>$AF$28/'Fixed data'!$C$7</f>
        <v>-1.777777777777778E-5</v>
      </c>
      <c r="AM57" s="35">
        <f>$AF$28/'Fixed data'!$C$7</f>
        <v>-1.777777777777778E-5</v>
      </c>
      <c r="AN57" s="35">
        <f>$AF$28/'Fixed data'!$C$7</f>
        <v>-1.777777777777778E-5</v>
      </c>
      <c r="AO57" s="35">
        <f>$AF$28/'Fixed data'!$C$7</f>
        <v>-1.777777777777778E-5</v>
      </c>
      <c r="AP57" s="35">
        <f>$AF$28/'Fixed data'!$C$7</f>
        <v>-1.777777777777778E-5</v>
      </c>
      <c r="AQ57" s="35">
        <f>$AF$28/'Fixed data'!$C$7</f>
        <v>-1.777777777777778E-5</v>
      </c>
      <c r="AR57" s="35">
        <f>$AF$28/'Fixed data'!$C$7</f>
        <v>-1.777777777777778E-5</v>
      </c>
      <c r="AS57" s="35">
        <f>$AF$28/'Fixed data'!$C$7</f>
        <v>-1.777777777777778E-5</v>
      </c>
      <c r="AT57" s="35">
        <f>$AF$28/'Fixed data'!$C$7</f>
        <v>-1.777777777777778E-5</v>
      </c>
      <c r="AU57" s="35">
        <f>$AF$28/'Fixed data'!$C$7</f>
        <v>-1.777777777777778E-5</v>
      </c>
      <c r="AV57" s="35">
        <f>$AF$28/'Fixed data'!$C$7</f>
        <v>-1.777777777777778E-5</v>
      </c>
      <c r="AW57" s="35">
        <f>$AF$28/'Fixed data'!$C$7</f>
        <v>-1.777777777777778E-5</v>
      </c>
      <c r="AX57" s="35">
        <f>$AF$28/'Fixed data'!$C$7</f>
        <v>-1.777777777777778E-5</v>
      </c>
      <c r="AY57" s="35">
        <f>$AF$28/'Fixed data'!$C$7</f>
        <v>-1.777777777777778E-5</v>
      </c>
      <c r="AZ57" s="35">
        <f>$AF$28/'Fixed data'!$C$7</f>
        <v>-1.777777777777778E-5</v>
      </c>
      <c r="BA57" s="35">
        <f>$AF$28/'Fixed data'!$C$7</f>
        <v>-1.777777777777778E-5</v>
      </c>
      <c r="BB57" s="35">
        <f>$AF$28/'Fixed data'!$C$7</f>
        <v>-1.777777777777778E-5</v>
      </c>
      <c r="BC57" s="35">
        <f>$AF$28/'Fixed data'!$C$7</f>
        <v>-1.777777777777778E-5</v>
      </c>
      <c r="BD57" s="35">
        <f>$AF$28/'Fixed data'!$C$7</f>
        <v>-1.777777777777778E-5</v>
      </c>
    </row>
    <row r="58" spans="1:56" ht="16.5" hidden="1" customHeight="1" outlineLevel="1" x14ac:dyDescent="0.35">
      <c r="A58" s="108"/>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-1.777777777777778E-5</v>
      </c>
      <c r="AI58" s="35">
        <f>$AG$28/'Fixed data'!$C$7</f>
        <v>-1.777777777777778E-5</v>
      </c>
      <c r="AJ58" s="35">
        <f>$AG$28/'Fixed data'!$C$7</f>
        <v>-1.777777777777778E-5</v>
      </c>
      <c r="AK58" s="35">
        <f>$AG$28/'Fixed data'!$C$7</f>
        <v>-1.777777777777778E-5</v>
      </c>
      <c r="AL58" s="35">
        <f>$AG$28/'Fixed data'!$C$7</f>
        <v>-1.777777777777778E-5</v>
      </c>
      <c r="AM58" s="35">
        <f>$AG$28/'Fixed data'!$C$7</f>
        <v>-1.777777777777778E-5</v>
      </c>
      <c r="AN58" s="35">
        <f>$AG$28/'Fixed data'!$C$7</f>
        <v>-1.777777777777778E-5</v>
      </c>
      <c r="AO58" s="35">
        <f>$AG$28/'Fixed data'!$C$7</f>
        <v>-1.777777777777778E-5</v>
      </c>
      <c r="AP58" s="35">
        <f>$AG$28/'Fixed data'!$C$7</f>
        <v>-1.777777777777778E-5</v>
      </c>
      <c r="AQ58" s="35">
        <f>$AG$28/'Fixed data'!$C$7</f>
        <v>-1.777777777777778E-5</v>
      </c>
      <c r="AR58" s="35">
        <f>$AG$28/'Fixed data'!$C$7</f>
        <v>-1.777777777777778E-5</v>
      </c>
      <c r="AS58" s="35">
        <f>$AG$28/'Fixed data'!$C$7</f>
        <v>-1.777777777777778E-5</v>
      </c>
      <c r="AT58" s="35">
        <f>$AG$28/'Fixed data'!$C$7</f>
        <v>-1.777777777777778E-5</v>
      </c>
      <c r="AU58" s="35">
        <f>$AG$28/'Fixed data'!$C$7</f>
        <v>-1.777777777777778E-5</v>
      </c>
      <c r="AV58" s="35">
        <f>$AG$28/'Fixed data'!$C$7</f>
        <v>-1.777777777777778E-5</v>
      </c>
      <c r="AW58" s="35">
        <f>$AG$28/'Fixed data'!$C$7</f>
        <v>-1.777777777777778E-5</v>
      </c>
      <c r="AX58" s="35">
        <f>$AG$28/'Fixed data'!$C$7</f>
        <v>-1.777777777777778E-5</v>
      </c>
      <c r="AY58" s="35">
        <f>$AG$28/'Fixed data'!$C$7</f>
        <v>-1.777777777777778E-5</v>
      </c>
      <c r="AZ58" s="35">
        <f>$AG$28/'Fixed data'!$C$7</f>
        <v>-1.777777777777778E-5</v>
      </c>
      <c r="BA58" s="35">
        <f>$AG$28/'Fixed data'!$C$7</f>
        <v>-1.777777777777778E-5</v>
      </c>
      <c r="BB58" s="35">
        <f>$AG$28/'Fixed data'!$C$7</f>
        <v>-1.777777777777778E-5</v>
      </c>
      <c r="BC58" s="35">
        <f>$AG$28/'Fixed data'!$C$7</f>
        <v>-1.777777777777778E-5</v>
      </c>
      <c r="BD58" s="35">
        <f>$AG$28/'Fixed data'!$C$7</f>
        <v>-1.777777777777778E-5</v>
      </c>
    </row>
    <row r="59" spans="1:56" ht="16.5" hidden="1" customHeight="1" outlineLevel="1" x14ac:dyDescent="0.35">
      <c r="A59" s="108"/>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-1.777777777777778E-5</v>
      </c>
      <c r="AJ59" s="35">
        <f>$AH$28/'Fixed data'!$C$7</f>
        <v>-1.777777777777778E-5</v>
      </c>
      <c r="AK59" s="35">
        <f>$AH$28/'Fixed data'!$C$7</f>
        <v>-1.777777777777778E-5</v>
      </c>
      <c r="AL59" s="35">
        <f>$AH$28/'Fixed data'!$C$7</f>
        <v>-1.777777777777778E-5</v>
      </c>
      <c r="AM59" s="35">
        <f>$AH$28/'Fixed data'!$C$7</f>
        <v>-1.777777777777778E-5</v>
      </c>
      <c r="AN59" s="35">
        <f>$AH$28/'Fixed data'!$C$7</f>
        <v>-1.777777777777778E-5</v>
      </c>
      <c r="AO59" s="35">
        <f>$AH$28/'Fixed data'!$C$7</f>
        <v>-1.777777777777778E-5</v>
      </c>
      <c r="AP59" s="35">
        <f>$AH$28/'Fixed data'!$C$7</f>
        <v>-1.777777777777778E-5</v>
      </c>
      <c r="AQ59" s="35">
        <f>$AH$28/'Fixed data'!$C$7</f>
        <v>-1.777777777777778E-5</v>
      </c>
      <c r="AR59" s="35">
        <f>$AH$28/'Fixed data'!$C$7</f>
        <v>-1.777777777777778E-5</v>
      </c>
      <c r="AS59" s="35">
        <f>$AH$28/'Fixed data'!$C$7</f>
        <v>-1.777777777777778E-5</v>
      </c>
      <c r="AT59" s="35">
        <f>$AH$28/'Fixed data'!$C$7</f>
        <v>-1.777777777777778E-5</v>
      </c>
      <c r="AU59" s="35">
        <f>$AH$28/'Fixed data'!$C$7</f>
        <v>-1.777777777777778E-5</v>
      </c>
      <c r="AV59" s="35">
        <f>$AH$28/'Fixed data'!$C$7</f>
        <v>-1.777777777777778E-5</v>
      </c>
      <c r="AW59" s="35">
        <f>$AH$28/'Fixed data'!$C$7</f>
        <v>-1.777777777777778E-5</v>
      </c>
      <c r="AX59" s="35">
        <f>$AH$28/'Fixed data'!$C$7</f>
        <v>-1.777777777777778E-5</v>
      </c>
      <c r="AY59" s="35">
        <f>$AH$28/'Fixed data'!$C$7</f>
        <v>-1.777777777777778E-5</v>
      </c>
      <c r="AZ59" s="35">
        <f>$AH$28/'Fixed data'!$C$7</f>
        <v>-1.777777777777778E-5</v>
      </c>
      <c r="BA59" s="35">
        <f>$AH$28/'Fixed data'!$C$7</f>
        <v>-1.777777777777778E-5</v>
      </c>
      <c r="BB59" s="35">
        <f>$AH$28/'Fixed data'!$C$7</f>
        <v>-1.777777777777778E-5</v>
      </c>
      <c r="BC59" s="35">
        <f>$AH$28/'Fixed data'!$C$7</f>
        <v>-1.777777777777778E-5</v>
      </c>
      <c r="BD59" s="35">
        <f>$AH$28/'Fixed data'!$C$7</f>
        <v>-1.777777777777778E-5</v>
      </c>
    </row>
    <row r="60" spans="1:56" ht="16.5" collapsed="1" x14ac:dyDescent="0.35">
      <c r="A60" s="108"/>
      <c r="B60" s="9" t="s">
        <v>7</v>
      </c>
      <c r="C60" s="9" t="s">
        <v>61</v>
      </c>
      <c r="D60" s="9" t="s">
        <v>40</v>
      </c>
      <c r="E60" s="35">
        <f>SUM(E30:E59)</f>
        <v>0</v>
      </c>
      <c r="F60" s="35">
        <f t="shared" ref="F60:BD60" si="6">SUM(F30:F59)</f>
        <v>-4.465777777777776E-3</v>
      </c>
      <c r="G60" s="35">
        <f t="shared" si="6"/>
        <v>-4.483555555555554E-3</v>
      </c>
      <c r="H60" s="35">
        <f t="shared" si="6"/>
        <v>-4.501333333333332E-3</v>
      </c>
      <c r="I60" s="35">
        <f t="shared" si="6"/>
        <v>-4.51911111111111E-3</v>
      </c>
      <c r="J60" s="35">
        <f t="shared" si="6"/>
        <v>-4.536888888888888E-3</v>
      </c>
      <c r="K60" s="35">
        <f t="shared" si="6"/>
        <v>-4.5546666666666661E-3</v>
      </c>
      <c r="L60" s="35">
        <f t="shared" si="6"/>
        <v>-4.5724444444444441E-3</v>
      </c>
      <c r="M60" s="35">
        <f t="shared" si="6"/>
        <v>-4.5902222222222221E-3</v>
      </c>
      <c r="N60" s="35">
        <f t="shared" si="6"/>
        <v>-4.6080000000000001E-3</v>
      </c>
      <c r="O60" s="35">
        <f t="shared" si="6"/>
        <v>-4.6257777777777781E-3</v>
      </c>
      <c r="P60" s="35">
        <f t="shared" si="6"/>
        <v>-4.6435555555555562E-3</v>
      </c>
      <c r="Q60" s="35">
        <f t="shared" si="6"/>
        <v>-4.6613333333333342E-3</v>
      </c>
      <c r="R60" s="35">
        <f t="shared" si="6"/>
        <v>-4.6791111111111122E-3</v>
      </c>
      <c r="S60" s="35">
        <f t="shared" si="6"/>
        <v>-4.6968888888888902E-3</v>
      </c>
      <c r="T60" s="35">
        <f t="shared" si="6"/>
        <v>-4.7146666666666682E-3</v>
      </c>
      <c r="U60" s="35">
        <f t="shared" si="6"/>
        <v>-4.7324444444444462E-3</v>
      </c>
      <c r="V60" s="35">
        <f t="shared" si="6"/>
        <v>-4.7502222222222243E-3</v>
      </c>
      <c r="W60" s="35">
        <f t="shared" si="6"/>
        <v>-4.7680000000000023E-3</v>
      </c>
      <c r="X60" s="35">
        <f t="shared" si="6"/>
        <v>-4.7857777777777803E-3</v>
      </c>
      <c r="Y60" s="35">
        <f t="shared" si="6"/>
        <v>-4.8035555555555583E-3</v>
      </c>
      <c r="Z60" s="35">
        <f t="shared" si="6"/>
        <v>-4.8213333333333363E-3</v>
      </c>
      <c r="AA60" s="35">
        <f t="shared" si="6"/>
        <v>-4.8391111111111143E-3</v>
      </c>
      <c r="AB60" s="35">
        <f t="shared" si="6"/>
        <v>-4.8568888888888924E-3</v>
      </c>
      <c r="AC60" s="35">
        <f t="shared" si="6"/>
        <v>-4.8746666666666704E-3</v>
      </c>
      <c r="AD60" s="35">
        <f t="shared" si="6"/>
        <v>-4.8924444444444484E-3</v>
      </c>
      <c r="AE60" s="35">
        <f t="shared" si="6"/>
        <v>-4.9102222222222264E-3</v>
      </c>
      <c r="AF60" s="35">
        <f t="shared" si="6"/>
        <v>-4.9280000000000044E-3</v>
      </c>
      <c r="AG60" s="35">
        <f t="shared" si="6"/>
        <v>-4.9457777777777824E-3</v>
      </c>
      <c r="AH60" s="35">
        <f t="shared" si="6"/>
        <v>-4.9635555555555605E-3</v>
      </c>
      <c r="AI60" s="35">
        <f t="shared" si="6"/>
        <v>-4.9813333333333385E-3</v>
      </c>
      <c r="AJ60" s="35">
        <f t="shared" si="6"/>
        <v>-4.9813333333333385E-3</v>
      </c>
      <c r="AK60" s="35">
        <f t="shared" si="6"/>
        <v>-4.9813333333333385E-3</v>
      </c>
      <c r="AL60" s="35">
        <f t="shared" si="6"/>
        <v>-4.9813333333333385E-3</v>
      </c>
      <c r="AM60" s="35">
        <f t="shared" si="6"/>
        <v>-4.9813333333333385E-3</v>
      </c>
      <c r="AN60" s="35">
        <f t="shared" si="6"/>
        <v>-4.9813333333333385E-3</v>
      </c>
      <c r="AO60" s="35">
        <f t="shared" si="6"/>
        <v>-4.9813333333333385E-3</v>
      </c>
      <c r="AP60" s="35">
        <f t="shared" si="6"/>
        <v>-4.9813333333333385E-3</v>
      </c>
      <c r="AQ60" s="35">
        <f t="shared" si="6"/>
        <v>-4.9813333333333385E-3</v>
      </c>
      <c r="AR60" s="35">
        <f t="shared" si="6"/>
        <v>-4.9813333333333385E-3</v>
      </c>
      <c r="AS60" s="35">
        <f t="shared" si="6"/>
        <v>-4.9813333333333385E-3</v>
      </c>
      <c r="AT60" s="35">
        <f t="shared" si="6"/>
        <v>-4.9813333333333385E-3</v>
      </c>
      <c r="AU60" s="35">
        <f t="shared" si="6"/>
        <v>-4.9813333333333385E-3</v>
      </c>
      <c r="AV60" s="35">
        <f t="shared" si="6"/>
        <v>-4.9813333333333385E-3</v>
      </c>
      <c r="AW60" s="35">
        <f t="shared" si="6"/>
        <v>-4.9813333333333385E-3</v>
      </c>
      <c r="AX60" s="35">
        <f t="shared" si="6"/>
        <v>-4.9813333333333385E-3</v>
      </c>
      <c r="AY60" s="35">
        <f t="shared" si="6"/>
        <v>-5.1555555555555588E-4</v>
      </c>
      <c r="AZ60" s="35">
        <f t="shared" si="6"/>
        <v>-4.9777777777777808E-4</v>
      </c>
      <c r="BA60" s="35">
        <f t="shared" si="6"/>
        <v>-4.8000000000000028E-4</v>
      </c>
      <c r="BB60" s="35">
        <f t="shared" si="6"/>
        <v>-4.6222222222222248E-4</v>
      </c>
      <c r="BC60" s="35">
        <f t="shared" si="6"/>
        <v>-4.4444444444444468E-4</v>
      </c>
      <c r="BD60" s="35">
        <f t="shared" si="6"/>
        <v>-4.2666666666666688E-4</v>
      </c>
    </row>
    <row r="61" spans="1:56" ht="17.25" hidden="1" customHeight="1" outlineLevel="1" x14ac:dyDescent="0.35">
      <c r="A61" s="108"/>
      <c r="B61" s="9" t="s">
        <v>35</v>
      </c>
      <c r="C61" s="9" t="s">
        <v>62</v>
      </c>
      <c r="D61" s="9" t="s">
        <v>40</v>
      </c>
      <c r="E61" s="35">
        <v>0</v>
      </c>
      <c r="F61" s="35">
        <f>E62</f>
        <v>-0.20095999999999992</v>
      </c>
      <c r="G61" s="35">
        <f t="shared" ref="G61:BD61" si="7">F62</f>
        <v>-0.19729422222222215</v>
      </c>
      <c r="H61" s="35">
        <f t="shared" si="7"/>
        <v>-0.1936106666666666</v>
      </c>
      <c r="I61" s="35">
        <f t="shared" si="7"/>
        <v>-0.18990933333333326</v>
      </c>
      <c r="J61" s="35">
        <f t="shared" si="7"/>
        <v>-0.18619022222222215</v>
      </c>
      <c r="K61" s="35">
        <f t="shared" si="7"/>
        <v>-0.18245333333333325</v>
      </c>
      <c r="L61" s="35">
        <f t="shared" si="7"/>
        <v>-0.17869866666666659</v>
      </c>
      <c r="M61" s="35">
        <f t="shared" si="7"/>
        <v>-0.17492622222222215</v>
      </c>
      <c r="N61" s="35">
        <f t="shared" si="7"/>
        <v>-0.17113599999999993</v>
      </c>
      <c r="O61" s="35">
        <f t="shared" si="7"/>
        <v>-0.16732799999999992</v>
      </c>
      <c r="P61" s="35">
        <f t="shared" si="7"/>
        <v>-0.16350222222222213</v>
      </c>
      <c r="Q61" s="35">
        <f t="shared" si="7"/>
        <v>-0.15965866666666659</v>
      </c>
      <c r="R61" s="35">
        <f t="shared" si="7"/>
        <v>-0.15579733333333326</v>
      </c>
      <c r="S61" s="35">
        <f t="shared" si="7"/>
        <v>-0.15191822222222215</v>
      </c>
      <c r="T61" s="35">
        <f t="shared" si="7"/>
        <v>-0.14802133333333325</v>
      </c>
      <c r="U61" s="35">
        <f t="shared" si="7"/>
        <v>-0.14410666666666658</v>
      </c>
      <c r="V61" s="35">
        <f t="shared" si="7"/>
        <v>-0.14017422222222214</v>
      </c>
      <c r="W61" s="35">
        <f t="shared" si="7"/>
        <v>-0.13622399999999993</v>
      </c>
      <c r="X61" s="35">
        <f t="shared" si="7"/>
        <v>-0.13225599999999993</v>
      </c>
      <c r="Y61" s="35">
        <f t="shared" si="7"/>
        <v>-0.12827022222222215</v>
      </c>
      <c r="Z61" s="35">
        <f t="shared" si="7"/>
        <v>-0.12426666666666659</v>
      </c>
      <c r="AA61" s="35">
        <f t="shared" si="7"/>
        <v>-0.12024533333333326</v>
      </c>
      <c r="AB61" s="35">
        <f t="shared" si="7"/>
        <v>-0.11620622222222214</v>
      </c>
      <c r="AC61" s="35">
        <f t="shared" si="7"/>
        <v>-0.11214933333333325</v>
      </c>
      <c r="AD61" s="35">
        <f t="shared" si="7"/>
        <v>-0.10807466666666658</v>
      </c>
      <c r="AE61" s="35">
        <f t="shared" si="7"/>
        <v>-0.10398222222222213</v>
      </c>
      <c r="AF61" s="35">
        <f t="shared" si="7"/>
        <v>-9.9871999999999905E-2</v>
      </c>
      <c r="AG61" s="35">
        <f t="shared" si="7"/>
        <v>-9.5743999999999899E-2</v>
      </c>
      <c r="AH61" s="35">
        <f t="shared" si="7"/>
        <v>-9.1598222222222123E-2</v>
      </c>
      <c r="AI61" s="35">
        <f t="shared" si="7"/>
        <v>-8.7434666666666563E-2</v>
      </c>
      <c r="AJ61" s="35">
        <f t="shared" si="7"/>
        <v>-8.3253333333333221E-2</v>
      </c>
      <c r="AK61" s="35">
        <f t="shared" si="7"/>
        <v>-7.9071999999999878E-2</v>
      </c>
      <c r="AL61" s="35">
        <f t="shared" si="7"/>
        <v>-7.4890666666666536E-2</v>
      </c>
      <c r="AM61" s="35">
        <f t="shared" si="7"/>
        <v>-7.0709333333333194E-2</v>
      </c>
      <c r="AN61" s="35">
        <f t="shared" si="7"/>
        <v>-6.6527999999999851E-2</v>
      </c>
      <c r="AO61" s="35">
        <f t="shared" si="7"/>
        <v>-6.2346666666666516E-2</v>
      </c>
      <c r="AP61" s="35">
        <f t="shared" si="7"/>
        <v>-5.816533333333318E-2</v>
      </c>
      <c r="AQ61" s="35">
        <f t="shared" si="7"/>
        <v>-5.3983999999999845E-2</v>
      </c>
      <c r="AR61" s="35">
        <f t="shared" si="7"/>
        <v>-4.9802666666666509E-2</v>
      </c>
      <c r="AS61" s="35">
        <f t="shared" si="7"/>
        <v>-4.5621333333333174E-2</v>
      </c>
      <c r="AT61" s="35">
        <f t="shared" si="7"/>
        <v>-4.1439999999999838E-2</v>
      </c>
      <c r="AU61" s="35">
        <f t="shared" si="7"/>
        <v>-3.7258666666666503E-2</v>
      </c>
      <c r="AV61" s="35">
        <f t="shared" si="7"/>
        <v>-3.3077333333333167E-2</v>
      </c>
      <c r="AW61" s="35">
        <f t="shared" si="7"/>
        <v>-2.8895999999999828E-2</v>
      </c>
      <c r="AX61" s="35">
        <f t="shared" si="7"/>
        <v>-2.4714666666666489E-2</v>
      </c>
      <c r="AY61" s="35">
        <f t="shared" si="7"/>
        <v>-1.9733333333333151E-2</v>
      </c>
      <c r="AZ61" s="35">
        <f t="shared" si="7"/>
        <v>-1.9217777777777594E-2</v>
      </c>
      <c r="BA61" s="35">
        <f t="shared" si="7"/>
        <v>-1.8719999999999817E-2</v>
      </c>
      <c r="BB61" s="35">
        <f t="shared" si="7"/>
        <v>-1.8239999999999815E-2</v>
      </c>
      <c r="BC61" s="35">
        <f t="shared" si="7"/>
        <v>-1.7777777777777594E-2</v>
      </c>
      <c r="BD61" s="35">
        <f t="shared" si="7"/>
        <v>-1.7333333333333149E-2</v>
      </c>
    </row>
    <row r="62" spans="1:56" ht="16.5" hidden="1" customHeight="1" outlineLevel="1" x14ac:dyDescent="0.3">
      <c r="A62" s="108"/>
      <c r="B62" s="9" t="s">
        <v>34</v>
      </c>
      <c r="C62" s="9" t="s">
        <v>69</v>
      </c>
      <c r="D62" s="9" t="s">
        <v>40</v>
      </c>
      <c r="E62" s="35">
        <f t="shared" ref="E62:BD62" si="8">E28-E60+E61</f>
        <v>-0.20095999999999992</v>
      </c>
      <c r="F62" s="35">
        <f t="shared" si="8"/>
        <v>-0.19729422222222215</v>
      </c>
      <c r="G62" s="35">
        <f t="shared" si="8"/>
        <v>-0.1936106666666666</v>
      </c>
      <c r="H62" s="35">
        <f t="shared" si="8"/>
        <v>-0.18990933333333326</v>
      </c>
      <c r="I62" s="35">
        <f t="shared" si="8"/>
        <v>-0.18619022222222215</v>
      </c>
      <c r="J62" s="35">
        <f t="shared" si="8"/>
        <v>-0.18245333333333325</v>
      </c>
      <c r="K62" s="35">
        <f t="shared" si="8"/>
        <v>-0.17869866666666659</v>
      </c>
      <c r="L62" s="35">
        <f t="shared" si="8"/>
        <v>-0.17492622222222215</v>
      </c>
      <c r="M62" s="35">
        <f t="shared" si="8"/>
        <v>-0.17113599999999993</v>
      </c>
      <c r="N62" s="35">
        <f t="shared" si="8"/>
        <v>-0.16732799999999992</v>
      </c>
      <c r="O62" s="35">
        <f t="shared" si="8"/>
        <v>-0.16350222222222213</v>
      </c>
      <c r="P62" s="35">
        <f t="shared" si="8"/>
        <v>-0.15965866666666659</v>
      </c>
      <c r="Q62" s="35">
        <f t="shared" si="8"/>
        <v>-0.15579733333333326</v>
      </c>
      <c r="R62" s="35">
        <f t="shared" si="8"/>
        <v>-0.15191822222222215</v>
      </c>
      <c r="S62" s="35">
        <f t="shared" si="8"/>
        <v>-0.14802133333333325</v>
      </c>
      <c r="T62" s="35">
        <f t="shared" si="8"/>
        <v>-0.14410666666666658</v>
      </c>
      <c r="U62" s="35">
        <f t="shared" si="8"/>
        <v>-0.14017422222222214</v>
      </c>
      <c r="V62" s="35">
        <f t="shared" si="8"/>
        <v>-0.13622399999999993</v>
      </c>
      <c r="W62" s="35">
        <f t="shared" si="8"/>
        <v>-0.13225599999999993</v>
      </c>
      <c r="X62" s="35">
        <f t="shared" si="8"/>
        <v>-0.12827022222222215</v>
      </c>
      <c r="Y62" s="35">
        <f t="shared" si="8"/>
        <v>-0.12426666666666659</v>
      </c>
      <c r="Z62" s="35">
        <f t="shared" si="8"/>
        <v>-0.12024533333333326</v>
      </c>
      <c r="AA62" s="35">
        <f t="shared" si="8"/>
        <v>-0.11620622222222214</v>
      </c>
      <c r="AB62" s="35">
        <f t="shared" si="8"/>
        <v>-0.11214933333333325</v>
      </c>
      <c r="AC62" s="35">
        <f t="shared" si="8"/>
        <v>-0.10807466666666658</v>
      </c>
      <c r="AD62" s="35">
        <f t="shared" si="8"/>
        <v>-0.10398222222222213</v>
      </c>
      <c r="AE62" s="35">
        <f t="shared" si="8"/>
        <v>-9.9871999999999905E-2</v>
      </c>
      <c r="AF62" s="35">
        <f t="shared" si="8"/>
        <v>-9.5743999999999899E-2</v>
      </c>
      <c r="AG62" s="35">
        <f t="shared" si="8"/>
        <v>-9.1598222222222123E-2</v>
      </c>
      <c r="AH62" s="35">
        <f t="shared" si="8"/>
        <v>-8.7434666666666563E-2</v>
      </c>
      <c r="AI62" s="35">
        <f t="shared" si="8"/>
        <v>-8.3253333333333221E-2</v>
      </c>
      <c r="AJ62" s="35">
        <f t="shared" si="8"/>
        <v>-7.9071999999999878E-2</v>
      </c>
      <c r="AK62" s="35">
        <f t="shared" si="8"/>
        <v>-7.4890666666666536E-2</v>
      </c>
      <c r="AL62" s="35">
        <f t="shared" si="8"/>
        <v>-7.0709333333333194E-2</v>
      </c>
      <c r="AM62" s="35">
        <f t="shared" si="8"/>
        <v>-6.6527999999999851E-2</v>
      </c>
      <c r="AN62" s="35">
        <f t="shared" si="8"/>
        <v>-6.2346666666666516E-2</v>
      </c>
      <c r="AO62" s="35">
        <f t="shared" si="8"/>
        <v>-5.816533333333318E-2</v>
      </c>
      <c r="AP62" s="35">
        <f t="shared" si="8"/>
        <v>-5.3983999999999845E-2</v>
      </c>
      <c r="AQ62" s="35">
        <f t="shared" si="8"/>
        <v>-4.9802666666666509E-2</v>
      </c>
      <c r="AR62" s="35">
        <f t="shared" si="8"/>
        <v>-4.5621333333333174E-2</v>
      </c>
      <c r="AS62" s="35">
        <f t="shared" si="8"/>
        <v>-4.1439999999999838E-2</v>
      </c>
      <c r="AT62" s="35">
        <f t="shared" si="8"/>
        <v>-3.7258666666666503E-2</v>
      </c>
      <c r="AU62" s="35">
        <f t="shared" si="8"/>
        <v>-3.3077333333333167E-2</v>
      </c>
      <c r="AV62" s="35">
        <f t="shared" si="8"/>
        <v>-2.8895999999999828E-2</v>
      </c>
      <c r="AW62" s="35">
        <f t="shared" si="8"/>
        <v>-2.4714666666666489E-2</v>
      </c>
      <c r="AX62" s="35">
        <f t="shared" si="8"/>
        <v>-1.9733333333333151E-2</v>
      </c>
      <c r="AY62" s="35">
        <f t="shared" si="8"/>
        <v>-1.9217777777777594E-2</v>
      </c>
      <c r="AZ62" s="35">
        <f t="shared" si="8"/>
        <v>-1.8719999999999817E-2</v>
      </c>
      <c r="BA62" s="35">
        <f t="shared" si="8"/>
        <v>-1.8239999999999815E-2</v>
      </c>
      <c r="BB62" s="35">
        <f t="shared" si="8"/>
        <v>-1.7777777777777594E-2</v>
      </c>
      <c r="BC62" s="35">
        <f t="shared" si="8"/>
        <v>-1.7333333333333149E-2</v>
      </c>
      <c r="BD62" s="35">
        <f t="shared" si="8"/>
        <v>-1.6906666666666483E-2</v>
      </c>
    </row>
    <row r="63" spans="1:56" ht="16.5" collapsed="1" x14ac:dyDescent="0.3">
      <c r="A63" s="108"/>
      <c r="B63" s="9" t="s">
        <v>8</v>
      </c>
      <c r="C63" s="11" t="s">
        <v>68</v>
      </c>
      <c r="D63" s="9" t="s">
        <v>40</v>
      </c>
      <c r="E63" s="35">
        <f>AVERAGE(E61:E62)*'Fixed data'!$C$3</f>
        <v>-4.8531839999999982E-3</v>
      </c>
      <c r="F63" s="35">
        <f>AVERAGE(F61:F62)*'Fixed data'!$C$3</f>
        <v>-9.6178394666666632E-3</v>
      </c>
      <c r="G63" s="35">
        <f>AVERAGE(G61:G62)*'Fixed data'!$C$3</f>
        <v>-9.4403530666666638E-3</v>
      </c>
      <c r="H63" s="35">
        <f>AVERAGE(H61:H62)*'Fixed data'!$C$3</f>
        <v>-9.2620079999999969E-3</v>
      </c>
      <c r="I63" s="35">
        <f>AVERAGE(I61:I62)*'Fixed data'!$C$3</f>
        <v>-9.0828042666666643E-3</v>
      </c>
      <c r="J63" s="35">
        <f>AVERAGE(J61:J62)*'Fixed data'!$C$3</f>
        <v>-8.9027418666666625E-3</v>
      </c>
      <c r="K63" s="35">
        <f>AVERAGE(K61:K62)*'Fixed data'!$C$3</f>
        <v>-8.721820799999995E-3</v>
      </c>
      <c r="L63" s="35">
        <f>AVERAGE(L61:L62)*'Fixed data'!$C$3</f>
        <v>-8.5400410666666635E-3</v>
      </c>
      <c r="M63" s="35">
        <f>AVERAGE(M61:M62)*'Fixed data'!$C$3</f>
        <v>-8.3574026666666627E-3</v>
      </c>
      <c r="N63" s="35">
        <f>AVERAGE(N61:N62)*'Fixed data'!$C$3</f>
        <v>-8.173905599999998E-3</v>
      </c>
      <c r="O63" s="35">
        <f>AVERAGE(O61:O62)*'Fixed data'!$C$3</f>
        <v>-7.9895498666666624E-3</v>
      </c>
      <c r="P63" s="35">
        <f>AVERAGE(P61:P62)*'Fixed data'!$C$3</f>
        <v>-7.8043354666666627E-3</v>
      </c>
      <c r="Q63" s="35">
        <f>AVERAGE(Q61:Q62)*'Fixed data'!$C$3</f>
        <v>-7.6182623999999964E-3</v>
      </c>
      <c r="R63" s="35">
        <f>AVERAGE(R61:R62)*'Fixed data'!$C$3</f>
        <v>-7.4313306666666636E-3</v>
      </c>
      <c r="S63" s="35">
        <f>AVERAGE(S61:S62)*'Fixed data'!$C$3</f>
        <v>-7.2435402666666633E-3</v>
      </c>
      <c r="T63" s="35">
        <f>AVERAGE(T61:T62)*'Fixed data'!$C$3</f>
        <v>-7.0548911999999964E-3</v>
      </c>
      <c r="U63" s="35">
        <f>AVERAGE(U61:U62)*'Fixed data'!$C$3</f>
        <v>-6.865383466666662E-3</v>
      </c>
      <c r="V63" s="35">
        <f>AVERAGE(V61:V62)*'Fixed data'!$C$3</f>
        <v>-6.6750170666666645E-3</v>
      </c>
      <c r="W63" s="35">
        <f>AVERAGE(W61:W62)*'Fixed data'!$C$3</f>
        <v>-6.483791999999996E-3</v>
      </c>
      <c r="X63" s="35">
        <f>AVERAGE(X61:X62)*'Fixed data'!$C$3</f>
        <v>-6.2917082666666645E-3</v>
      </c>
      <c r="Y63" s="35">
        <f>AVERAGE(Y61:Y62)*'Fixed data'!$C$3</f>
        <v>-6.0987658666666637E-3</v>
      </c>
      <c r="Z63" s="35">
        <f>AVERAGE(Z61:Z62)*'Fixed data'!$C$3</f>
        <v>-5.9049647999999963E-3</v>
      </c>
      <c r="AA63" s="35">
        <f>AVERAGE(AA61:AA62)*'Fixed data'!$C$3</f>
        <v>-5.7103050666666632E-3</v>
      </c>
      <c r="AB63" s="35">
        <f>AVERAGE(AB61:AB62)*'Fixed data'!$C$3</f>
        <v>-5.5147866666666627E-3</v>
      </c>
      <c r="AC63" s="35">
        <f>AVERAGE(AC61:AC62)*'Fixed data'!$C$3</f>
        <v>-5.3184095999999964E-3</v>
      </c>
      <c r="AD63" s="35">
        <f>AVERAGE(AD61:AD62)*'Fixed data'!$C$3</f>
        <v>-5.1211738666666626E-3</v>
      </c>
      <c r="AE63" s="35">
        <f>AVERAGE(AE61:AE62)*'Fixed data'!$C$3</f>
        <v>-4.9230794666666631E-3</v>
      </c>
      <c r="AF63" s="35">
        <f>AVERAGE(AF61:AF62)*'Fixed data'!$C$3</f>
        <v>-4.7241263999999953E-3</v>
      </c>
      <c r="AG63" s="35">
        <f>AVERAGE(AG61:AG62)*'Fixed data'!$C$3</f>
        <v>-4.5243146666666617E-3</v>
      </c>
      <c r="AH63" s="35">
        <f>AVERAGE(AH61:AH62)*'Fixed data'!$C$3</f>
        <v>-4.3236442666666616E-3</v>
      </c>
      <c r="AI63" s="35">
        <f>AVERAGE(AI61:AI62)*'Fixed data'!$C$3</f>
        <v>-4.1221151999999948E-3</v>
      </c>
      <c r="AJ63" s="35">
        <f>AVERAGE(AJ61:AJ62)*'Fixed data'!$C$3</f>
        <v>-3.9201567999999944E-3</v>
      </c>
      <c r="AK63" s="35">
        <f>AVERAGE(AK61:AK62)*'Fixed data'!$C$3</f>
        <v>-3.7181983999999943E-3</v>
      </c>
      <c r="AL63" s="35">
        <f>AVERAGE(AL61:AL62)*'Fixed data'!$C$3</f>
        <v>-3.5162399999999938E-3</v>
      </c>
      <c r="AM63" s="35">
        <f>AVERAGE(AM61:AM62)*'Fixed data'!$C$3</f>
        <v>-3.3142815999999934E-3</v>
      </c>
      <c r="AN63" s="35">
        <f>AVERAGE(AN61:AN62)*'Fixed data'!$C$3</f>
        <v>-3.1123231999999929E-3</v>
      </c>
      <c r="AO63" s="35">
        <f>AVERAGE(AO61:AO62)*'Fixed data'!$C$3</f>
        <v>-2.9103647999999928E-3</v>
      </c>
      <c r="AP63" s="35">
        <f>AVERAGE(AP61:AP62)*'Fixed data'!$C$3</f>
        <v>-2.7084063999999923E-3</v>
      </c>
      <c r="AQ63" s="35">
        <f>AVERAGE(AQ61:AQ62)*'Fixed data'!$C$3</f>
        <v>-2.5064479999999927E-3</v>
      </c>
      <c r="AR63" s="35">
        <f>AVERAGE(AR61:AR62)*'Fixed data'!$C$3</f>
        <v>-2.3044895999999922E-3</v>
      </c>
      <c r="AS63" s="35">
        <f>AVERAGE(AS61:AS62)*'Fixed data'!$C$3</f>
        <v>-2.1025311999999926E-3</v>
      </c>
      <c r="AT63" s="35">
        <f>AVERAGE(AT61:AT62)*'Fixed data'!$C$3</f>
        <v>-1.9005727999999921E-3</v>
      </c>
      <c r="AU63" s="35">
        <f>AVERAGE(AU61:AU62)*'Fixed data'!$C$3</f>
        <v>-1.6986143999999923E-3</v>
      </c>
      <c r="AV63" s="35">
        <f>AVERAGE(AV61:AV62)*'Fixed data'!$C$3</f>
        <v>-1.4966559999999918E-3</v>
      </c>
      <c r="AW63" s="35">
        <f>AVERAGE(AW61:AW62)*'Fixed data'!$C$3</f>
        <v>-1.2946975999999918E-3</v>
      </c>
      <c r="AX63" s="35">
        <f>AVERAGE(AX61:AX62)*'Fixed data'!$C$3</f>
        <v>-1.0734191999999913E-3</v>
      </c>
      <c r="AY63" s="35">
        <f>AVERAGE(AY61:AY62)*'Fixed data'!$C$3</f>
        <v>-9.4066933333332447E-4</v>
      </c>
      <c r="AZ63" s="35">
        <f>AVERAGE(AZ61:AZ62)*'Fixed data'!$C$3</f>
        <v>-9.1619733333332448E-4</v>
      </c>
      <c r="BA63" s="35">
        <f>AVERAGE(BA61:BA62)*'Fixed data'!$C$3</f>
        <v>-8.925839999999912E-4</v>
      </c>
      <c r="BB63" s="35">
        <f>AVERAGE(BB61:BB62)*'Fixed data'!$C$3</f>
        <v>-8.6982933333332462E-4</v>
      </c>
      <c r="BC63" s="35">
        <f>AVERAGE(BC61:BC62)*'Fixed data'!$C$3</f>
        <v>-8.4793333333332453E-4</v>
      </c>
      <c r="BD63" s="35">
        <f>AVERAGE(BD61:BD62)*'Fixed data'!$C$3</f>
        <v>-8.2689599999999114E-4</v>
      </c>
    </row>
    <row r="64" spans="1:56" ht="15.75" thickBot="1" x14ac:dyDescent="0.35">
      <c r="A64" s="107"/>
      <c r="B64" s="12" t="s">
        <v>95</v>
      </c>
      <c r="C64" s="12" t="s">
        <v>45</v>
      </c>
      <c r="D64" s="12" t="s">
        <v>40</v>
      </c>
      <c r="E64" s="54">
        <f t="shared" ref="E64:BD64" si="9">E29+E60+E63</f>
        <v>-5.5093183999999948E-2</v>
      </c>
      <c r="F64" s="54">
        <f t="shared" si="9"/>
        <v>-1.4283617244444439E-2</v>
      </c>
      <c r="G64" s="54">
        <f t="shared" si="9"/>
        <v>-1.4123908622222217E-2</v>
      </c>
      <c r="H64" s="54">
        <f t="shared" si="9"/>
        <v>-1.3963341333333329E-2</v>
      </c>
      <c r="I64" s="54">
        <f t="shared" si="9"/>
        <v>-1.3801915377777774E-2</v>
      </c>
      <c r="J64" s="54">
        <f t="shared" si="9"/>
        <v>-1.363963075555555E-2</v>
      </c>
      <c r="K64" s="54">
        <f t="shared" si="9"/>
        <v>-1.3476487466666661E-2</v>
      </c>
      <c r="L64" s="54">
        <f t="shared" si="9"/>
        <v>-1.3312485511111107E-2</v>
      </c>
      <c r="M64" s="54">
        <f t="shared" si="9"/>
        <v>-1.3147624888888884E-2</v>
      </c>
      <c r="N64" s="54">
        <f t="shared" si="9"/>
        <v>-1.2981905599999998E-2</v>
      </c>
      <c r="O64" s="54">
        <f t="shared" si="9"/>
        <v>-1.281532764444444E-2</v>
      </c>
      <c r="P64" s="54">
        <f t="shared" si="9"/>
        <v>-1.2647891022222219E-2</v>
      </c>
      <c r="Q64" s="54">
        <f t="shared" si="9"/>
        <v>-1.2479595733333331E-2</v>
      </c>
      <c r="R64" s="54">
        <f t="shared" si="9"/>
        <v>-1.2310441777777775E-2</v>
      </c>
      <c r="S64" s="54">
        <f t="shared" si="9"/>
        <v>-1.2140429155555552E-2</v>
      </c>
      <c r="T64" s="54">
        <f t="shared" si="9"/>
        <v>-1.1969557866666664E-2</v>
      </c>
      <c r="U64" s="54">
        <f t="shared" si="9"/>
        <v>-1.1797827911111107E-2</v>
      </c>
      <c r="V64" s="54">
        <f t="shared" si="9"/>
        <v>-1.1625239288888888E-2</v>
      </c>
      <c r="W64" s="54">
        <f t="shared" si="9"/>
        <v>-1.1451791999999999E-2</v>
      </c>
      <c r="X64" s="54">
        <f t="shared" si="9"/>
        <v>-1.1277486044444444E-2</v>
      </c>
      <c r="Y64" s="54">
        <f t="shared" si="9"/>
        <v>-1.1102321422222221E-2</v>
      </c>
      <c r="Z64" s="54">
        <f t="shared" si="9"/>
        <v>-1.0926298133333331E-2</v>
      </c>
      <c r="AA64" s="54">
        <f t="shared" si="9"/>
        <v>-1.0749416177777776E-2</v>
      </c>
      <c r="AB64" s="54">
        <f t="shared" si="9"/>
        <v>-1.0571675555555556E-2</v>
      </c>
      <c r="AC64" s="54">
        <f t="shared" si="9"/>
        <v>-1.0393076266666666E-2</v>
      </c>
      <c r="AD64" s="54">
        <f t="shared" si="9"/>
        <v>-1.021361831111111E-2</v>
      </c>
      <c r="AE64" s="54">
        <f t="shared" si="9"/>
        <v>-1.0033301688888888E-2</v>
      </c>
      <c r="AF64" s="54">
        <f t="shared" si="9"/>
        <v>-9.8521263999999994E-3</v>
      </c>
      <c r="AG64" s="54">
        <f t="shared" si="9"/>
        <v>-9.6700924444444447E-3</v>
      </c>
      <c r="AH64" s="54">
        <f t="shared" si="9"/>
        <v>-9.4871998222222226E-3</v>
      </c>
      <c r="AI64" s="54">
        <f t="shared" si="9"/>
        <v>-9.303448533333333E-3</v>
      </c>
      <c r="AJ64" s="54">
        <f t="shared" si="9"/>
        <v>-9.1014901333333325E-3</v>
      </c>
      <c r="AK64" s="54">
        <f t="shared" si="9"/>
        <v>-8.899531733333332E-3</v>
      </c>
      <c r="AL64" s="54">
        <f t="shared" si="9"/>
        <v>-8.6975733333333315E-3</v>
      </c>
      <c r="AM64" s="54">
        <f t="shared" si="9"/>
        <v>-8.4956149333333311E-3</v>
      </c>
      <c r="AN64" s="54">
        <f t="shared" si="9"/>
        <v>-8.2936565333333306E-3</v>
      </c>
      <c r="AO64" s="54">
        <f t="shared" si="9"/>
        <v>-8.0916981333333318E-3</v>
      </c>
      <c r="AP64" s="54">
        <f t="shared" si="9"/>
        <v>-7.8897397333333313E-3</v>
      </c>
      <c r="AQ64" s="54">
        <f t="shared" si="9"/>
        <v>-7.6877813333333309E-3</v>
      </c>
      <c r="AR64" s="54">
        <f t="shared" si="9"/>
        <v>-7.4858229333333304E-3</v>
      </c>
      <c r="AS64" s="54">
        <f t="shared" si="9"/>
        <v>-7.2838645333333308E-3</v>
      </c>
      <c r="AT64" s="54">
        <f t="shared" si="9"/>
        <v>-7.0819061333333303E-3</v>
      </c>
      <c r="AU64" s="54">
        <f t="shared" si="9"/>
        <v>-6.8799477333333307E-3</v>
      </c>
      <c r="AV64" s="54">
        <f t="shared" si="9"/>
        <v>-6.6779893333333302E-3</v>
      </c>
      <c r="AW64" s="54">
        <f t="shared" si="9"/>
        <v>-6.4760309333333297E-3</v>
      </c>
      <c r="AX64" s="54">
        <f t="shared" si="9"/>
        <v>-6.0547525333333298E-3</v>
      </c>
      <c r="AY64" s="54">
        <f t="shared" si="9"/>
        <v>-1.4562248888888804E-3</v>
      </c>
      <c r="AZ64" s="54">
        <f t="shared" si="9"/>
        <v>-1.4139751111111026E-3</v>
      </c>
      <c r="BA64" s="54">
        <f t="shared" si="9"/>
        <v>-1.3725839999999914E-3</v>
      </c>
      <c r="BB64" s="54">
        <f t="shared" si="9"/>
        <v>-1.3320515555555472E-3</v>
      </c>
      <c r="BC64" s="54">
        <f t="shared" si="9"/>
        <v>-1.2923777777777692E-3</v>
      </c>
      <c r="BD64" s="54">
        <f t="shared" si="9"/>
        <v>-1.253562666666658E-3</v>
      </c>
    </row>
    <row r="65" spans="1:56" ht="12.75" customHeight="1" x14ac:dyDescent="0.3">
      <c r="A65" s="173"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4"/>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4"/>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4"/>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4"/>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4"/>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4"/>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4"/>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4"/>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4"/>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4"/>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5"/>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-5.5093183999999948E-2</v>
      </c>
      <c r="F77" s="55">
        <f>IF('Fixed data'!$G$19=FALSE,F64+F76,F64)</f>
        <v>-1.4283617244444439E-2</v>
      </c>
      <c r="G77" s="55">
        <f>IF('Fixed data'!$G$19=FALSE,G64+G76,G64)</f>
        <v>-1.4123908622222217E-2</v>
      </c>
      <c r="H77" s="55">
        <f>IF('Fixed data'!$G$19=FALSE,H64+H76,H64)</f>
        <v>-1.3963341333333329E-2</v>
      </c>
      <c r="I77" s="55">
        <f>IF('Fixed data'!$G$19=FALSE,I64+I76,I64)</f>
        <v>-1.3801915377777774E-2</v>
      </c>
      <c r="J77" s="55">
        <f>IF('Fixed data'!$G$19=FALSE,J64+J76,J64)</f>
        <v>-1.363963075555555E-2</v>
      </c>
      <c r="K77" s="55">
        <f>IF('Fixed data'!$G$19=FALSE,K64+K76,K64)</f>
        <v>-1.3476487466666661E-2</v>
      </c>
      <c r="L77" s="55">
        <f>IF('Fixed data'!$G$19=FALSE,L64+L76,L64)</f>
        <v>-1.3312485511111107E-2</v>
      </c>
      <c r="M77" s="55">
        <f>IF('Fixed data'!$G$19=FALSE,M64+M76,M64)</f>
        <v>-1.3147624888888884E-2</v>
      </c>
      <c r="N77" s="55">
        <f>IF('Fixed data'!$G$19=FALSE,N64+N76,N64)</f>
        <v>-1.2981905599999998E-2</v>
      </c>
      <c r="O77" s="55">
        <f>IF('Fixed data'!$G$19=FALSE,O64+O76,O64)</f>
        <v>-1.281532764444444E-2</v>
      </c>
      <c r="P77" s="55">
        <f>IF('Fixed data'!$G$19=FALSE,P64+P76,P64)</f>
        <v>-1.2647891022222219E-2</v>
      </c>
      <c r="Q77" s="55">
        <f>IF('Fixed data'!$G$19=FALSE,Q64+Q76,Q64)</f>
        <v>-1.2479595733333331E-2</v>
      </c>
      <c r="R77" s="55">
        <f>IF('Fixed data'!$G$19=FALSE,R64+R76,R64)</f>
        <v>-1.2310441777777775E-2</v>
      </c>
      <c r="S77" s="55">
        <f>IF('Fixed data'!$G$19=FALSE,S64+S76,S64)</f>
        <v>-1.2140429155555552E-2</v>
      </c>
      <c r="T77" s="55">
        <f>IF('Fixed data'!$G$19=FALSE,T64+T76,T64)</f>
        <v>-1.1969557866666664E-2</v>
      </c>
      <c r="U77" s="55">
        <f>IF('Fixed data'!$G$19=FALSE,U64+U76,U64)</f>
        <v>-1.1797827911111107E-2</v>
      </c>
      <c r="V77" s="55">
        <f>IF('Fixed data'!$G$19=FALSE,V64+V76,V64)</f>
        <v>-1.1625239288888888E-2</v>
      </c>
      <c r="W77" s="55">
        <f>IF('Fixed data'!$G$19=FALSE,W64+W76,W64)</f>
        <v>-1.1451791999999999E-2</v>
      </c>
      <c r="X77" s="55">
        <f>IF('Fixed data'!$G$19=FALSE,X64+X76,X64)</f>
        <v>-1.1277486044444444E-2</v>
      </c>
      <c r="Y77" s="55">
        <f>IF('Fixed data'!$G$19=FALSE,Y64+Y76,Y64)</f>
        <v>-1.1102321422222221E-2</v>
      </c>
      <c r="Z77" s="55">
        <f>IF('Fixed data'!$G$19=FALSE,Z64+Z76,Z64)</f>
        <v>-1.0926298133333331E-2</v>
      </c>
      <c r="AA77" s="55">
        <f>IF('Fixed data'!$G$19=FALSE,AA64+AA76,AA64)</f>
        <v>-1.0749416177777776E-2</v>
      </c>
      <c r="AB77" s="55">
        <f>IF('Fixed data'!$G$19=FALSE,AB64+AB76,AB64)</f>
        <v>-1.0571675555555556E-2</v>
      </c>
      <c r="AC77" s="55">
        <f>IF('Fixed data'!$G$19=FALSE,AC64+AC76,AC64)</f>
        <v>-1.0393076266666666E-2</v>
      </c>
      <c r="AD77" s="55">
        <f>IF('Fixed data'!$G$19=FALSE,AD64+AD76,AD64)</f>
        <v>-1.021361831111111E-2</v>
      </c>
      <c r="AE77" s="55">
        <f>IF('Fixed data'!$G$19=FALSE,AE64+AE76,AE64)</f>
        <v>-1.0033301688888888E-2</v>
      </c>
      <c r="AF77" s="55">
        <f>IF('Fixed data'!$G$19=FALSE,AF64+AF76,AF64)</f>
        <v>-9.8521263999999994E-3</v>
      </c>
      <c r="AG77" s="55">
        <f>IF('Fixed data'!$G$19=FALSE,AG64+AG76,AG64)</f>
        <v>-9.6700924444444447E-3</v>
      </c>
      <c r="AH77" s="55">
        <f>IF('Fixed data'!$G$19=FALSE,AH64+AH76,AH64)</f>
        <v>-9.4871998222222226E-3</v>
      </c>
      <c r="AI77" s="55">
        <f>IF('Fixed data'!$G$19=FALSE,AI64+AI76,AI64)</f>
        <v>-9.303448533333333E-3</v>
      </c>
      <c r="AJ77" s="55">
        <f>IF('Fixed data'!$G$19=FALSE,AJ64+AJ76,AJ64)</f>
        <v>-9.1014901333333325E-3</v>
      </c>
      <c r="AK77" s="55">
        <f>IF('Fixed data'!$G$19=FALSE,AK64+AK76,AK64)</f>
        <v>-8.899531733333332E-3</v>
      </c>
      <c r="AL77" s="55">
        <f>IF('Fixed data'!$G$19=FALSE,AL64+AL76,AL64)</f>
        <v>-8.6975733333333315E-3</v>
      </c>
      <c r="AM77" s="55">
        <f>IF('Fixed data'!$G$19=FALSE,AM64+AM76,AM64)</f>
        <v>-8.4956149333333311E-3</v>
      </c>
      <c r="AN77" s="55">
        <f>IF('Fixed data'!$G$19=FALSE,AN64+AN76,AN64)</f>
        <v>-8.2936565333333306E-3</v>
      </c>
      <c r="AO77" s="55">
        <f>IF('Fixed data'!$G$19=FALSE,AO64+AO76,AO64)</f>
        <v>-8.0916981333333318E-3</v>
      </c>
      <c r="AP77" s="55">
        <f>IF('Fixed data'!$G$19=FALSE,AP64+AP76,AP64)</f>
        <v>-7.8897397333333313E-3</v>
      </c>
      <c r="AQ77" s="55">
        <f>IF('Fixed data'!$G$19=FALSE,AQ64+AQ76,AQ64)</f>
        <v>-7.6877813333333309E-3</v>
      </c>
      <c r="AR77" s="55">
        <f>IF('Fixed data'!$G$19=FALSE,AR64+AR76,AR64)</f>
        <v>-7.4858229333333304E-3</v>
      </c>
      <c r="AS77" s="55">
        <f>IF('Fixed data'!$G$19=FALSE,AS64+AS76,AS64)</f>
        <v>-7.2838645333333308E-3</v>
      </c>
      <c r="AT77" s="55">
        <f>IF('Fixed data'!$G$19=FALSE,AT64+AT76,AT64)</f>
        <v>-7.0819061333333303E-3</v>
      </c>
      <c r="AU77" s="55">
        <f>IF('Fixed data'!$G$19=FALSE,AU64+AU76,AU64)</f>
        <v>-6.8799477333333307E-3</v>
      </c>
      <c r="AV77" s="55">
        <f>IF('Fixed data'!$G$19=FALSE,AV64+AV76,AV64)</f>
        <v>-6.6779893333333302E-3</v>
      </c>
      <c r="AW77" s="55">
        <f>IF('Fixed data'!$G$19=FALSE,AW64+AW76,AW64)</f>
        <v>-6.4760309333333297E-3</v>
      </c>
      <c r="AX77" s="55">
        <f>IF('Fixed data'!$G$19=FALSE,AX64+AX76,AX64)</f>
        <v>-6.0547525333333298E-3</v>
      </c>
      <c r="AY77" s="55">
        <f>IF('Fixed data'!$G$19=FALSE,AY64+AY76,AY64)</f>
        <v>-1.4562248888888804E-3</v>
      </c>
      <c r="AZ77" s="55">
        <f>IF('Fixed data'!$G$19=FALSE,AZ64+AZ76,AZ64)</f>
        <v>-1.4139751111111026E-3</v>
      </c>
      <c r="BA77" s="55">
        <f>IF('Fixed data'!$G$19=FALSE,BA64+BA76,BA64)</f>
        <v>-1.3725839999999914E-3</v>
      </c>
      <c r="BB77" s="55">
        <f>IF('Fixed data'!$G$19=FALSE,BB64+BB76,BB64)</f>
        <v>-1.3320515555555472E-3</v>
      </c>
      <c r="BC77" s="55">
        <f>IF('Fixed data'!$G$19=FALSE,BC64+BC76,BC64)</f>
        <v>-1.2923777777777692E-3</v>
      </c>
      <c r="BD77" s="55">
        <f>IF('Fixed data'!$G$19=FALSE,BD64+BD76,BD64)</f>
        <v>-1.253562666666658E-3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-5.3230129468598987E-2</v>
      </c>
      <c r="F80" s="56">
        <f t="shared" ref="F80:BD80" si="11">F77*F78</f>
        <v>-1.333390953762696E-2</v>
      </c>
      <c r="G80" s="56">
        <f t="shared" si="11"/>
        <v>-1.2738956357335017E-2</v>
      </c>
      <c r="H80" s="56">
        <f t="shared" si="11"/>
        <v>-1.2168245277635549E-2</v>
      </c>
      <c r="I80" s="56">
        <f t="shared" si="11"/>
        <v>-1.1620842399340917E-2</v>
      </c>
      <c r="J80" s="56">
        <f t="shared" si="11"/>
        <v>-1.1095848407764281E-2</v>
      </c>
      <c r="K80" s="56">
        <f t="shared" si="11"/>
        <v>-1.0592397330568777E-2</v>
      </c>
      <c r="L80" s="56">
        <f t="shared" si="11"/>
        <v>-1.0109655339099174E-2</v>
      </c>
      <c r="M80" s="56">
        <f t="shared" si="11"/>
        <v>-9.6468195917088096E-3</v>
      </c>
      <c r="N80" s="56">
        <f t="shared" si="11"/>
        <v>-9.203117117644247E-3</v>
      </c>
      <c r="O80" s="56">
        <f t="shared" si="11"/>
        <v>-8.7778037400981657E-3</v>
      </c>
      <c r="P80" s="56">
        <f t="shared" si="11"/>
        <v>-8.3701630370876835E-3</v>
      </c>
      <c r="Q80" s="56">
        <f t="shared" si="11"/>
        <v>-7.9795053388601687E-3</v>
      </c>
      <c r="R80" s="56">
        <f t="shared" si="11"/>
        <v>-7.6051667605723031E-3</v>
      </c>
      <c r="S80" s="56">
        <f t="shared" si="11"/>
        <v>-7.2465082690301719E-3</v>
      </c>
      <c r="T80" s="56">
        <f t="shared" si="11"/>
        <v>-6.9029147823189054E-3</v>
      </c>
      <c r="U80" s="56">
        <f t="shared" si="11"/>
        <v>-6.5737943011898534E-3</v>
      </c>
      <c r="V80" s="56">
        <f t="shared" si="11"/>
        <v>-6.2585770711113299E-3</v>
      </c>
      <c r="W80" s="56">
        <f t="shared" si="11"/>
        <v>-5.9567147739257933E-3</v>
      </c>
      <c r="X80" s="56">
        <f t="shared" si="11"/>
        <v>-5.667679748092045E-3</v>
      </c>
      <c r="Y80" s="56">
        <f t="shared" si="11"/>
        <v>-5.3909642365254059E-3</v>
      </c>
      <c r="Z80" s="56">
        <f t="shared" si="11"/>
        <v>-5.1260796610821989E-3</v>
      </c>
      <c r="AA80" s="56">
        <f t="shared" si="11"/>
        <v>-4.8725559227670951E-3</v>
      </c>
      <c r="AB80" s="56">
        <f t="shared" si="11"/>
        <v>-4.6299407267730063E-3</v>
      </c>
      <c r="AC80" s="56">
        <f t="shared" si="11"/>
        <v>-4.3977989314933751E-3</v>
      </c>
      <c r="AD80" s="56">
        <f t="shared" si="11"/>
        <v>-4.1757119206758397E-3</v>
      </c>
      <c r="AE80" s="56">
        <f t="shared" si="11"/>
        <v>-3.9632769979143761E-3</v>
      </c>
      <c r="AF80" s="56">
        <f t="shared" si="11"/>
        <v>-3.7601068027043158E-3</v>
      </c>
      <c r="AG80" s="56">
        <f t="shared" si="11"/>
        <v>-3.5658287473109397E-3</v>
      </c>
      <c r="AH80" s="56">
        <f t="shared" si="11"/>
        <v>-3.380084473727779E-3</v>
      </c>
      <c r="AI80" s="56">
        <f t="shared" si="11"/>
        <v>-3.7212598190009862E-3</v>
      </c>
      <c r="AJ80" s="56">
        <f t="shared" si="11"/>
        <v>-3.5344456846055227E-3</v>
      </c>
      <c r="AK80" s="56">
        <f t="shared" si="11"/>
        <v>-3.3553570471169664E-3</v>
      </c>
      <c r="AL80" s="56">
        <f t="shared" si="11"/>
        <v>-3.1837023588042503E-3</v>
      </c>
      <c r="AM80" s="56">
        <f t="shared" si="11"/>
        <v>-3.0192005014796752E-3</v>
      </c>
      <c r="AN80" s="56">
        <f t="shared" si="11"/>
        <v>-2.861580426283233E-3</v>
      </c>
      <c r="AO80" s="56">
        <f t="shared" si="11"/>
        <v>-2.7105808056025874E-3</v>
      </c>
      <c r="AP80" s="56">
        <f t="shared" si="11"/>
        <v>-2.5659496967273985E-3</v>
      </c>
      <c r="AQ80" s="56">
        <f t="shared" si="11"/>
        <v>-2.4274442168497052E-3</v>
      </c>
      <c r="AR80" s="56">
        <f t="shared" si="11"/>
        <v>-2.2948302290347776E-3</v>
      </c>
      <c r="AS80" s="56">
        <f t="shared" si="11"/>
        <v>-2.1678820387990723E-3</v>
      </c>
      <c r="AT80" s="56">
        <f t="shared" si="11"/>
        <v>-2.0463821009438321E-3</v>
      </c>
      <c r="AU80" s="56">
        <f t="shared" si="11"/>
        <v>-1.930120736304291E-3</v>
      </c>
      <c r="AV80" s="56">
        <f t="shared" si="11"/>
        <v>-1.8188958580855946E-3</v>
      </c>
      <c r="AW80" s="56">
        <f t="shared" si="11"/>
        <v>-1.7125127074672762E-3</v>
      </c>
      <c r="AX80" s="56">
        <f t="shared" si="11"/>
        <v>-1.5544761428636384E-3</v>
      </c>
      <c r="AY80" s="56">
        <f t="shared" si="11"/>
        <v>-3.6297681733382073E-4</v>
      </c>
      <c r="AZ80" s="56">
        <f t="shared" si="11"/>
        <v>-3.4218028146054512E-4</v>
      </c>
      <c r="BA80" s="56">
        <f t="shared" si="11"/>
        <v>-3.2248901184632185E-4</v>
      </c>
      <c r="BB80" s="56">
        <f t="shared" si="11"/>
        <v>-3.0385039046717513E-4</v>
      </c>
      <c r="BC80" s="56">
        <f t="shared" si="11"/>
        <v>-2.8621409793597917E-4</v>
      </c>
      <c r="BD80" s="56">
        <f t="shared" si="11"/>
        <v>-2.6953201925420691E-4</v>
      </c>
    </row>
    <row r="81" spans="1:56" x14ac:dyDescent="0.3">
      <c r="A81" s="76"/>
      <c r="B81" s="15" t="s">
        <v>18</v>
      </c>
      <c r="C81" s="15"/>
      <c r="D81" s="14" t="s">
        <v>40</v>
      </c>
      <c r="E81" s="57">
        <f>+E80</f>
        <v>-5.3230129468598987E-2</v>
      </c>
      <c r="F81" s="57">
        <f t="shared" ref="F81:BD81" si="12">+E81+F80</f>
        <v>-6.6564039006225942E-2</v>
      </c>
      <c r="G81" s="57">
        <f t="shared" si="12"/>
        <v>-7.930299536356096E-2</v>
      </c>
      <c r="H81" s="57">
        <f t="shared" si="12"/>
        <v>-9.1471240641196508E-2</v>
      </c>
      <c r="I81" s="57">
        <f t="shared" si="12"/>
        <v>-0.10309208304053742</v>
      </c>
      <c r="J81" s="57">
        <f t="shared" si="12"/>
        <v>-0.11418793144830171</v>
      </c>
      <c r="K81" s="57">
        <f t="shared" si="12"/>
        <v>-0.12478032877887049</v>
      </c>
      <c r="L81" s="57">
        <f t="shared" si="12"/>
        <v>-0.13488998411796965</v>
      </c>
      <c r="M81" s="57">
        <f t="shared" si="12"/>
        <v>-0.14453680370967847</v>
      </c>
      <c r="N81" s="57">
        <f t="shared" si="12"/>
        <v>-0.15373992082732271</v>
      </c>
      <c r="O81" s="57">
        <f t="shared" si="12"/>
        <v>-0.16251772456742089</v>
      </c>
      <c r="P81" s="57">
        <f t="shared" si="12"/>
        <v>-0.17088788760450857</v>
      </c>
      <c r="Q81" s="57">
        <f t="shared" si="12"/>
        <v>-0.17886739294336873</v>
      </c>
      <c r="R81" s="57">
        <f t="shared" si="12"/>
        <v>-0.18647255970394103</v>
      </c>
      <c r="S81" s="57">
        <f t="shared" si="12"/>
        <v>-0.1937190679729712</v>
      </c>
      <c r="T81" s="57">
        <f t="shared" si="12"/>
        <v>-0.20062198275529011</v>
      </c>
      <c r="U81" s="57">
        <f t="shared" si="12"/>
        <v>-0.20719577705647996</v>
      </c>
      <c r="V81" s="57">
        <f t="shared" si="12"/>
        <v>-0.21345435412759128</v>
      </c>
      <c r="W81" s="57">
        <f t="shared" si="12"/>
        <v>-0.21941106890151707</v>
      </c>
      <c r="X81" s="57">
        <f t="shared" si="12"/>
        <v>-0.22507874864960911</v>
      </c>
      <c r="Y81" s="57">
        <f t="shared" si="12"/>
        <v>-0.23046971288613452</v>
      </c>
      <c r="Z81" s="57">
        <f t="shared" si="12"/>
        <v>-0.23559579254721671</v>
      </c>
      <c r="AA81" s="57">
        <f t="shared" si="12"/>
        <v>-0.2404683484699838</v>
      </c>
      <c r="AB81" s="57">
        <f t="shared" si="12"/>
        <v>-0.2450982891967568</v>
      </c>
      <c r="AC81" s="57">
        <f t="shared" si="12"/>
        <v>-0.24949608812825017</v>
      </c>
      <c r="AD81" s="57">
        <f t="shared" si="12"/>
        <v>-0.25367180004892598</v>
      </c>
      <c r="AE81" s="57">
        <f t="shared" si="12"/>
        <v>-0.25763507704684036</v>
      </c>
      <c r="AF81" s="57">
        <f t="shared" si="12"/>
        <v>-0.26139518384954469</v>
      </c>
      <c r="AG81" s="57">
        <f t="shared" si="12"/>
        <v>-0.26496101259685562</v>
      </c>
      <c r="AH81" s="57">
        <f t="shared" si="12"/>
        <v>-0.2683410970705834</v>
      </c>
      <c r="AI81" s="57">
        <f t="shared" si="12"/>
        <v>-0.27206235688958441</v>
      </c>
      <c r="AJ81" s="57">
        <f t="shared" si="12"/>
        <v>-0.27559680257418995</v>
      </c>
      <c r="AK81" s="57">
        <f t="shared" si="12"/>
        <v>-0.27895215962130693</v>
      </c>
      <c r="AL81" s="57">
        <f t="shared" si="12"/>
        <v>-0.2821358619801112</v>
      </c>
      <c r="AM81" s="57">
        <f t="shared" si="12"/>
        <v>-0.28515506248159089</v>
      </c>
      <c r="AN81" s="57">
        <f t="shared" si="12"/>
        <v>-0.2880166429078741</v>
      </c>
      <c r="AO81" s="57">
        <f t="shared" si="12"/>
        <v>-0.2907272237134767</v>
      </c>
      <c r="AP81" s="57">
        <f t="shared" si="12"/>
        <v>-0.29329317341020411</v>
      </c>
      <c r="AQ81" s="57">
        <f t="shared" si="12"/>
        <v>-0.29572061762705382</v>
      </c>
      <c r="AR81" s="57">
        <f t="shared" si="12"/>
        <v>-0.29801544785608858</v>
      </c>
      <c r="AS81" s="57">
        <f t="shared" si="12"/>
        <v>-0.30018332989488766</v>
      </c>
      <c r="AT81" s="57">
        <f t="shared" si="12"/>
        <v>-0.30222971199583148</v>
      </c>
      <c r="AU81" s="57">
        <f t="shared" si="12"/>
        <v>-0.30415983273213576</v>
      </c>
      <c r="AV81" s="57">
        <f t="shared" si="12"/>
        <v>-0.30597872859022135</v>
      </c>
      <c r="AW81" s="57">
        <f t="shared" si="12"/>
        <v>-0.3076912412976886</v>
      </c>
      <c r="AX81" s="57">
        <f t="shared" si="12"/>
        <v>-0.30924571744055224</v>
      </c>
      <c r="AY81" s="57">
        <f t="shared" si="12"/>
        <v>-0.30960869425788606</v>
      </c>
      <c r="AZ81" s="57">
        <f t="shared" si="12"/>
        <v>-0.30995087453934661</v>
      </c>
      <c r="BA81" s="57">
        <f t="shared" si="12"/>
        <v>-0.31027336355119295</v>
      </c>
      <c r="BB81" s="57">
        <f t="shared" si="12"/>
        <v>-0.3105772139416601</v>
      </c>
      <c r="BC81" s="57">
        <f t="shared" si="12"/>
        <v>-0.3108634280395961</v>
      </c>
      <c r="BD81" s="57">
        <f t="shared" si="12"/>
        <v>-0.31113296005885033</v>
      </c>
    </row>
    <row r="82" spans="1:56" x14ac:dyDescent="0.3">
      <c r="A82" s="76"/>
      <c r="B82" s="14"/>
    </row>
    <row r="83" spans="1:56" x14ac:dyDescent="0.3">
      <c r="A83" s="76"/>
    </row>
    <row r="84" spans="1:56" x14ac:dyDescent="0.3">
      <c r="A84" s="109"/>
      <c r="B84" s="116" t="s">
        <v>217</v>
      </c>
      <c r="C84" s="110"/>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row>
    <row r="85" spans="1:56" x14ac:dyDescent="0.3">
      <c r="A85" s="112"/>
      <c r="B85" s="113" t="s">
        <v>322</v>
      </c>
      <c r="C85" s="114"/>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P85" s="115"/>
      <c r="AQ85" s="115"/>
      <c r="AR85" s="115"/>
      <c r="AS85" s="115"/>
      <c r="AT85" s="115"/>
      <c r="AU85" s="115"/>
      <c r="AV85" s="115"/>
      <c r="AW85" s="115"/>
      <c r="AX85" s="115"/>
      <c r="AY85" s="115"/>
      <c r="AZ85" s="115"/>
      <c r="BA85" s="115"/>
      <c r="BB85" s="115"/>
      <c r="BC85" s="115"/>
      <c r="BD85" s="115"/>
    </row>
    <row r="86" spans="1:56" ht="12.75" customHeight="1" x14ac:dyDescent="0.3">
      <c r="A86" s="176"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6"/>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6"/>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6"/>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6"/>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6"/>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6"/>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6"/>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4 B16:B24">
      <formula1>$B$170:$B$216</formula1>
    </dataValidation>
    <dataValidation type="list" allowBlank="1" showInputMessage="1" showErrorMessage="1" sqref="B13">
      <formula1>$B$170:$B$214</formula1>
    </dataValidation>
    <dataValidation type="list" allowBlank="1" showInputMessage="1" showErrorMessage="1" sqref="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2013-06-26T13:55:23Z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